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1065" windowWidth="14370" windowHeight="11760" tabRatio="759" activeTab="1"/>
  </bookViews>
  <sheets>
    <sheet name="Сращенный щит" sheetId="1" r:id="rId1"/>
    <sheet name="Цельноламельный щит" sheetId="2" r:id="rId2"/>
    <sheet name="Столбы, балясины" sheetId="3" r:id="rId3"/>
    <sheet name="Детали лестниц" sheetId="4" r:id="rId4"/>
    <sheet name="Доска" sheetId="5" r:id="rId5"/>
    <sheet name="мдф шпонированный" sheetId="6" r:id="rId6"/>
    <sheet name="Услуги" sheetId="7" r:id="rId7"/>
  </sheets>
  <definedNames>
    <definedName name="_xlnm.Print_Area" localSheetId="3">'Детали лестниц'!$A$1:$G$22</definedName>
    <definedName name="_xlnm.Print_Area" localSheetId="0">'Сращенный щит'!$A$1:$L$105</definedName>
    <definedName name="_xlnm.Print_Area" localSheetId="2">'Столбы, балясины'!$A$1:$S$62</definedName>
    <definedName name="_xlnm.Print_Area" localSheetId="1">'Цельноламельный щит'!$A$1:$L$95</definedName>
  </definedNames>
  <calcPr fullCalcOnLoad="1"/>
</workbook>
</file>

<file path=xl/sharedStrings.xml><?xml version="1.0" encoding="utf-8"?>
<sst xmlns="http://schemas.openxmlformats.org/spreadsheetml/2006/main" count="1096" uniqueCount="200">
  <si>
    <t xml:space="preserve">ПРАЙС-ЛИСТ  </t>
  </si>
  <si>
    <t>тел.345-94-58; 8-912-66-28-471, факс (343)36-99-047 e-mail: stroikompl@mail.ru</t>
  </si>
  <si>
    <t>ВЛАЖНОСТЬ  6-8 %</t>
  </si>
  <si>
    <t>www.skompl.ru</t>
  </si>
  <si>
    <t>Сосна- щит мебельный</t>
  </si>
  <si>
    <t>№</t>
  </si>
  <si>
    <t>Наименование</t>
  </si>
  <si>
    <t>Сорт</t>
  </si>
  <si>
    <t>Цена руб/м2</t>
  </si>
  <si>
    <t>А/А</t>
  </si>
  <si>
    <t>А/В</t>
  </si>
  <si>
    <t>Размеры, мм</t>
  </si>
  <si>
    <t>Цена за шт</t>
  </si>
  <si>
    <t xml:space="preserve">Сосна сращенная             </t>
  </si>
  <si>
    <t>Береза- щит мебельный</t>
  </si>
  <si>
    <t xml:space="preserve">Береза сращенная          </t>
  </si>
  <si>
    <t xml:space="preserve">Бук сращенный       </t>
  </si>
  <si>
    <t xml:space="preserve">Бук сращенный            </t>
  </si>
  <si>
    <t>В/С</t>
  </si>
  <si>
    <t>Бук - щит мебельный</t>
  </si>
  <si>
    <t>сорт</t>
  </si>
  <si>
    <t xml:space="preserve">Ясень сращенный       </t>
  </si>
  <si>
    <t>-</t>
  </si>
  <si>
    <t>Ясень - щит мебельный</t>
  </si>
  <si>
    <t>Дуб - щит мебельный</t>
  </si>
  <si>
    <t xml:space="preserve">Дуб сращенный       </t>
  </si>
  <si>
    <t xml:space="preserve">Бук цельноламельный       </t>
  </si>
  <si>
    <t xml:space="preserve">Ясень цельноламельный       </t>
  </si>
  <si>
    <t xml:space="preserve">Дуб цельноламельный       </t>
  </si>
  <si>
    <t>Бук доска</t>
  </si>
  <si>
    <t xml:space="preserve">толщина 30 мм; длина от 2 до 3 м </t>
  </si>
  <si>
    <t>0-1</t>
  </si>
  <si>
    <t xml:space="preserve">толщина 50 мм; длина от 2 до 4 м </t>
  </si>
  <si>
    <t xml:space="preserve">толщина 50 мм; длина от 2 до 3 м </t>
  </si>
  <si>
    <t xml:space="preserve">толщина 50;30 мм; длина от 1 до 1.9 м </t>
  </si>
  <si>
    <t>Ясень доска</t>
  </si>
  <si>
    <t xml:space="preserve">толщина 30, 50 мм; длина от 3 м </t>
  </si>
  <si>
    <t xml:space="preserve">толщина 30, 50 мм; длина от 2 до 3 м </t>
  </si>
  <si>
    <t>Дуб доска</t>
  </si>
  <si>
    <t xml:space="preserve">толщина 30 мм; длина от 1 до 1.9 м </t>
  </si>
  <si>
    <t xml:space="preserve">толщина 30 мм; длина от 3 до 4 м </t>
  </si>
  <si>
    <t xml:space="preserve">толщина 50 мм; длина от 1 до 1.9  м </t>
  </si>
  <si>
    <t xml:space="preserve">толщина 50 мм; длина свыше 2-х м </t>
  </si>
  <si>
    <t>БАЛЯСИНЫ и СТОЛБЫ</t>
  </si>
  <si>
    <t xml:space="preserve">                                 тел. 345-94-58; 8-912-66-28-471, факс (343)36-99-047       e-mail: stroikompl@mail.ru</t>
  </si>
  <si>
    <t>Балясины экстра-класса</t>
  </si>
  <si>
    <t>Балясины</t>
  </si>
  <si>
    <t>Ед.изм.</t>
  </si>
  <si>
    <t>размер</t>
  </si>
  <si>
    <t>бук</t>
  </si>
  <si>
    <t>ясень</t>
  </si>
  <si>
    <t>дуб</t>
  </si>
  <si>
    <t>СОСНА</t>
  </si>
  <si>
    <t>1 Хай-тек</t>
  </si>
  <si>
    <t>Шт.</t>
  </si>
  <si>
    <t>45*45</t>
  </si>
  <si>
    <t>50*50</t>
  </si>
  <si>
    <t>60*60</t>
  </si>
  <si>
    <t>70*70</t>
  </si>
  <si>
    <t>2 5-колец</t>
  </si>
  <si>
    <t>3 лебедь</t>
  </si>
  <si>
    <t>4 грибок</t>
  </si>
  <si>
    <t>5 3-кольца</t>
  </si>
  <si>
    <t>6 симметрия</t>
  </si>
  <si>
    <t>7 коса</t>
  </si>
  <si>
    <t>8 рим</t>
  </si>
  <si>
    <t>9 свеча</t>
  </si>
  <si>
    <t>10 винт</t>
  </si>
  <si>
    <t>11 амфора</t>
  </si>
  <si>
    <t>12 прим-свеча</t>
  </si>
  <si>
    <t>13 гранёнка</t>
  </si>
  <si>
    <t>14 грация</t>
  </si>
  <si>
    <t>15 квадратная</t>
  </si>
  <si>
    <t>16 луковица</t>
  </si>
  <si>
    <t>17 кубок</t>
  </si>
  <si>
    <t>18 лотос</t>
  </si>
  <si>
    <t>19 лилия</t>
  </si>
  <si>
    <t>20 багера</t>
  </si>
  <si>
    <t>21 ампил не стыков</t>
  </si>
  <si>
    <t>22 руставая</t>
  </si>
  <si>
    <t>23 Супер-коса</t>
  </si>
  <si>
    <t>24 диана</t>
  </si>
  <si>
    <t>25 Ампил стык</t>
  </si>
  <si>
    <t>26 Англия</t>
  </si>
  <si>
    <t>27 Маргарита</t>
  </si>
  <si>
    <t>Столбы экстра-класса</t>
  </si>
  <si>
    <t>Столбы</t>
  </si>
  <si>
    <t>сосна</t>
  </si>
  <si>
    <t>80*80</t>
  </si>
  <si>
    <t>90*90</t>
  </si>
  <si>
    <t>100х100</t>
  </si>
  <si>
    <t>120х120</t>
  </si>
  <si>
    <t>ЭЛЕМЕНТЫ ЛЕСТНИЦ</t>
  </si>
  <si>
    <t>тел. 345-94-58; 8-912-66-28-471, факс (343)36-99-047 e-mail: stroikompl@mail.ru</t>
  </si>
  <si>
    <t>Детали лестниц</t>
  </si>
  <si>
    <t>наименование</t>
  </si>
  <si>
    <t>Ед. изм.</t>
  </si>
  <si>
    <t>п.м.</t>
  </si>
  <si>
    <t xml:space="preserve">поручень  45 ´ 70 ´ </t>
  </si>
  <si>
    <t>поручень 50х70</t>
  </si>
  <si>
    <t>поручень 60х70</t>
  </si>
  <si>
    <t>поворотный фрагмент поручня 50*250</t>
  </si>
  <si>
    <t>шт.</t>
  </si>
  <si>
    <t>Поворот поручня горизонтальный 45*70</t>
  </si>
  <si>
    <t xml:space="preserve">Поворот поручня горизонтальный 60*70 </t>
  </si>
  <si>
    <t>рейка в поручень 5*50</t>
  </si>
  <si>
    <t>Наша компания гарантирует высокое качество  продукции!!!</t>
  </si>
  <si>
    <t>Мы заинтересованы в долгосрочном и взаимовыгодном сотрудничестве!!! Скидки , опт!</t>
  </si>
  <si>
    <t>В/В</t>
  </si>
  <si>
    <t>Поворт поручня верт. (внеш-наруж.) 45*70</t>
  </si>
  <si>
    <t>г. Березовский ул.Кольцевая 4/1</t>
  </si>
  <si>
    <t>г. Березовский ул.Кольцевая 4/1                       www.skompl.ru</t>
  </si>
  <si>
    <t>Прайс-лист на выполнение работ по изготовлению деревянных лестниц</t>
  </si>
  <si>
    <t>Подготовка под покраску (шлифование)</t>
  </si>
  <si>
    <t>Покрытие полиуретановым лаком (вкл. подготовку)</t>
  </si>
  <si>
    <t>Балясина</t>
  </si>
  <si>
    <t>395 руб/шт.</t>
  </si>
  <si>
    <t>Столб</t>
  </si>
  <si>
    <t>1200 руб/шт.</t>
  </si>
  <si>
    <t>Поручень</t>
  </si>
  <si>
    <t>405 руб/м.п.</t>
  </si>
  <si>
    <t>Ступень, подступенок, косоур</t>
  </si>
  <si>
    <t>Изготовление тетивы (косоура)</t>
  </si>
  <si>
    <t>3600 руб.п.м.- простой/4200руб.п.м.-сложный</t>
  </si>
  <si>
    <t>Изготовление ступени с подступенком</t>
  </si>
  <si>
    <t xml:space="preserve">Изготовление ступени </t>
  </si>
  <si>
    <t>300 руб./шт.</t>
  </si>
  <si>
    <t>Форматирование забежной ступени</t>
  </si>
  <si>
    <t>1500 руб. /шт.</t>
  </si>
  <si>
    <t xml:space="preserve">Раскрой в размер </t>
  </si>
  <si>
    <t>10% от стоимости заказа.</t>
  </si>
  <si>
    <t>Изготовление площадки</t>
  </si>
  <si>
    <t>1 м2</t>
  </si>
  <si>
    <t>МДФ шпонированное клеевые материалы</t>
  </si>
  <si>
    <t>Ясень (Д.В.)</t>
  </si>
  <si>
    <t xml:space="preserve">Длина </t>
  </si>
  <si>
    <t>Ширина</t>
  </si>
  <si>
    <t>Толщина</t>
  </si>
  <si>
    <t>Дуб, Ясень, Краснодар</t>
  </si>
  <si>
    <t>Бук</t>
  </si>
  <si>
    <t>Сосна, лиственница, клен</t>
  </si>
  <si>
    <t>МДФ фанерованное с одной стороны, м2(руб.)</t>
  </si>
  <si>
    <t>МДФ фанерованное с двух сторон, м2(руб.)</t>
  </si>
  <si>
    <t>МДФ фанерованное с одной стороны, шт(руб.)</t>
  </si>
  <si>
    <t>МДФ фанерованное с двух сторон, шт(руб.)</t>
  </si>
  <si>
    <t>Окончание поручня</t>
  </si>
  <si>
    <t>450 руб./ шт.</t>
  </si>
  <si>
    <t>1500 руб.</t>
  </si>
  <si>
    <t>W= 8-10 %</t>
  </si>
  <si>
    <t>Береза + 5 %</t>
  </si>
  <si>
    <t>8 Рим</t>
  </si>
  <si>
    <t>Цена за м3</t>
  </si>
  <si>
    <t>Цена руб/м3</t>
  </si>
  <si>
    <t>Брус</t>
  </si>
  <si>
    <r>
      <t xml:space="preserve">поручень </t>
    </r>
    <r>
      <rPr>
        <b/>
        <sz val="14"/>
        <rFont val="Arial Cyr"/>
        <family val="0"/>
      </rPr>
      <t xml:space="preserve">Ø 50 </t>
    </r>
  </si>
  <si>
    <r>
      <t xml:space="preserve">Заглушки </t>
    </r>
    <r>
      <rPr>
        <b/>
        <sz val="14"/>
        <rFont val="Arial Cyr"/>
        <family val="0"/>
      </rPr>
      <t>Ø 12</t>
    </r>
  </si>
  <si>
    <r>
      <t xml:space="preserve">Заглушки </t>
    </r>
    <r>
      <rPr>
        <b/>
        <sz val="14"/>
        <rFont val="Arial Cyr"/>
        <family val="0"/>
      </rPr>
      <t>Ø 20</t>
    </r>
  </si>
  <si>
    <r>
      <t xml:space="preserve">Заглушки </t>
    </r>
    <r>
      <rPr>
        <b/>
        <sz val="14"/>
        <rFont val="Arial Cyr"/>
        <family val="0"/>
      </rPr>
      <t>Ø 30</t>
    </r>
  </si>
  <si>
    <t>А/О</t>
  </si>
  <si>
    <t>А/С</t>
  </si>
  <si>
    <t xml:space="preserve">толщина 50;30 мм; длина до 1 м </t>
  </si>
  <si>
    <t xml:space="preserve">толщина 30,50 мм; длина  до 1 м </t>
  </si>
  <si>
    <t>Липа доска</t>
  </si>
  <si>
    <t>Бук - доска обрезная</t>
  </si>
  <si>
    <t>Ясень - доска  обрезная</t>
  </si>
  <si>
    <t>Дуб - доска  обрезная</t>
  </si>
  <si>
    <t xml:space="preserve">Сосна ц/лм </t>
  </si>
  <si>
    <t>Сосна доска</t>
  </si>
  <si>
    <t>1900 руб.м2 (покрытие 1-стороннее)</t>
  </si>
  <si>
    <t>500 руб.м2 (грунтовка)</t>
  </si>
  <si>
    <t>1333 руб.м2 (покрытие 2-стороннее)</t>
  </si>
  <si>
    <t>РАСЧЕТ  ПОКРАСКИ  ЩИТОВ МЕБЕЛЬНЫХ</t>
  </si>
  <si>
    <t>S1 =(ав+вс+ас)</t>
  </si>
  <si>
    <t>S2 =S1</t>
  </si>
  <si>
    <t>S1 =(bс+ас)</t>
  </si>
  <si>
    <t>S2 =2ав+вс+ас</t>
  </si>
  <si>
    <t>S1 =(вс+2ав+ас)</t>
  </si>
  <si>
    <t>S2 =(вс+ас)</t>
  </si>
  <si>
    <t>а-толщина  в- ширина   с-длина</t>
  </si>
  <si>
    <t>S2=2(ав+вс+ас)</t>
  </si>
  <si>
    <t xml:space="preserve">  ПОКРЫТИЕ  ЛАКОМ полностью 6 сторон</t>
  </si>
  <si>
    <t xml:space="preserve">  ПОКРЫТИЕ  ЛАКОМ 4 СТОРОНЫ</t>
  </si>
  <si>
    <t xml:space="preserve">  ПОКРЫТИЕ  ЛАКОМ 2 СТОРОНЫ</t>
  </si>
  <si>
    <t xml:space="preserve">  ПОКРЫТИЕ  ЛАКОМ 3 СТОРОНЫ</t>
  </si>
  <si>
    <t xml:space="preserve">толщина 30, 50 мм; длина от 1 до 1.9 м </t>
  </si>
  <si>
    <t>Липа - доска необрезная</t>
  </si>
  <si>
    <t>Сосна - доска необрезная</t>
  </si>
  <si>
    <t>Береза - доска обрезная</t>
  </si>
  <si>
    <t>Береза доска</t>
  </si>
  <si>
    <t>толщина 50 мм; длина 3м</t>
  </si>
  <si>
    <t>ДВ</t>
  </si>
  <si>
    <t xml:space="preserve"> </t>
  </si>
  <si>
    <t xml:space="preserve">толщина 50 мм; обрезная  от 2,7 до 3 м </t>
  </si>
  <si>
    <t>толщина 50, 25  мм; длина 3 м</t>
  </si>
  <si>
    <t>толщина 50, 25 мм; длина 3 м</t>
  </si>
  <si>
    <t>ПРАЙС-ЛИСТ                       31.07.2020</t>
  </si>
  <si>
    <t>с  НДС  цена поднимается  на 20 %</t>
  </si>
  <si>
    <t xml:space="preserve">толщина 50 мм; длина до 1 м </t>
  </si>
  <si>
    <t xml:space="preserve">                                                                                                                                                                                                                                  </t>
  </si>
  <si>
    <t xml:space="preserve">толщина 30 мм; длина от 0,5 до 0,9 м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</si>
</sst>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#,##0.00_р_."/>
    <numFmt numFmtId="182" formatCode="#,##0.0000"/>
    <numFmt numFmtId="183" formatCode="#,##0.0"/>
    <numFmt numFmtId="184" formatCode="#,##0.000"/>
    <numFmt numFmtId="185" formatCode="#,##0.00000"/>
    <numFmt numFmtId="186" formatCode="#,##0.00&quot; руб.&quot;"/>
    <numFmt numFmtId="187" formatCode="0.00&quot; руб.&quot;"/>
    <numFmt numFmtId="188" formatCode="0.0"/>
    <numFmt numFmtId="189" formatCode="0.0000"/>
    <numFmt numFmtId="190" formatCode="0.00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7">
    <font>
      <sz val="10"/>
      <name val="Arial"/>
      <family val="0"/>
    </font>
    <font>
      <b/>
      <sz val="8"/>
      <name val="Times New Roman"/>
      <family val="1"/>
    </font>
    <font>
      <sz val="8"/>
      <name val="Arial Cyr"/>
      <family val="0"/>
    </font>
    <font>
      <u val="single"/>
      <sz val="8"/>
      <color indexed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u val="single"/>
      <sz val="14"/>
      <color indexed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b/>
      <sz val="14"/>
      <name val="Arial Cyr"/>
      <family val="0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42" applyFont="1" applyAlignment="1" applyProtection="1">
      <alignment horizontal="center"/>
      <protection/>
    </xf>
    <xf numFmtId="14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42" applyFont="1" applyAlignment="1" applyProtection="1">
      <alignment horizontal="center"/>
      <protection/>
    </xf>
    <xf numFmtId="0" fontId="6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13" xfId="0" applyFont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2" fillId="0" borderId="19" xfId="0" applyFont="1" applyBorder="1" applyAlignment="1">
      <alignment horizontal="center"/>
    </xf>
    <xf numFmtId="0" fontId="13" fillId="0" borderId="19" xfId="42" applyFont="1" applyBorder="1" applyAlignment="1" applyProtection="1">
      <alignment horizontal="center"/>
      <protection/>
    </xf>
    <xf numFmtId="0" fontId="0" fillId="0" borderId="20" xfId="0" applyBorder="1" applyAlignment="1">
      <alignment/>
    </xf>
    <xf numFmtId="0" fontId="16" fillId="0" borderId="0" xfId="0" applyFont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180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6" fillId="0" borderId="16" xfId="0" applyFont="1" applyFill="1" applyBorder="1" applyAlignment="1">
      <alignment horizontal="center" vertical="top"/>
    </xf>
    <xf numFmtId="0" fontId="16" fillId="0" borderId="22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35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20" fillId="33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5" fillId="0" borderId="0" xfId="0" applyFont="1" applyAlignment="1">
      <alignment/>
    </xf>
    <xf numFmtId="0" fontId="5" fillId="0" borderId="21" xfId="0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180" fontId="21" fillId="0" borderId="1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80" fontId="6" fillId="0" borderId="36" xfId="0" applyNumberFormat="1" applyFont="1" applyFill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180" fontId="21" fillId="0" borderId="11" xfId="0" applyNumberFormat="1" applyFont="1" applyFill="1" applyBorder="1" applyAlignment="1">
      <alignment horizontal="center" vertical="center" wrapText="1"/>
    </xf>
    <xf numFmtId="180" fontId="21" fillId="0" borderId="11" xfId="0" applyNumberFormat="1" applyFont="1" applyFill="1" applyBorder="1" applyAlignment="1">
      <alignment horizontal="center" vertical="center"/>
    </xf>
    <xf numFmtId="180" fontId="21" fillId="0" borderId="35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80" fontId="24" fillId="0" borderId="11" xfId="0" applyNumberFormat="1" applyFont="1" applyFill="1" applyBorder="1" applyAlignment="1">
      <alignment horizontal="center" vertical="center" wrapText="1"/>
    </xf>
    <xf numFmtId="180" fontId="24" fillId="0" borderId="37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0" fontId="26" fillId="0" borderId="10" xfId="0" applyNumberFormat="1" applyFont="1" applyFill="1" applyBorder="1" applyAlignment="1">
      <alignment horizontal="center" vertical="center" wrapText="1"/>
    </xf>
    <xf numFmtId="180" fontId="10" fillId="0" borderId="10" xfId="0" applyNumberFormat="1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/>
    </xf>
    <xf numFmtId="180" fontId="24" fillId="0" borderId="11" xfId="0" applyNumberFormat="1" applyFont="1" applyFill="1" applyBorder="1" applyAlignment="1">
      <alignment horizontal="center" vertical="center"/>
    </xf>
    <xf numFmtId="180" fontId="24" fillId="0" borderId="10" xfId="0" applyNumberFormat="1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180" fontId="24" fillId="0" borderId="12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 wrapText="1"/>
    </xf>
    <xf numFmtId="180" fontId="6" fillId="0" borderId="21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" fontId="17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shrinkToFit="1"/>
    </xf>
    <xf numFmtId="0" fontId="20" fillId="0" borderId="10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0" fontId="6" fillId="0" borderId="35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8" fillId="0" borderId="41" xfId="0" applyFont="1" applyBorder="1" applyAlignment="1">
      <alignment/>
    </xf>
    <xf numFmtId="0" fontId="18" fillId="0" borderId="34" xfId="0" applyFont="1" applyBorder="1" applyAlignment="1">
      <alignment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38" xfId="0" applyFont="1" applyFill="1" applyBorder="1" applyAlignment="1">
      <alignment/>
    </xf>
    <xf numFmtId="0" fontId="18" fillId="0" borderId="38" xfId="0" applyFont="1" applyBorder="1" applyAlignment="1">
      <alignment/>
    </xf>
    <xf numFmtId="0" fontId="18" fillId="0" borderId="43" xfId="0" applyFont="1" applyBorder="1" applyAlignment="1">
      <alignment/>
    </xf>
    <xf numFmtId="0" fontId="18" fillId="0" borderId="44" xfId="0" applyFont="1" applyFill="1" applyBorder="1" applyAlignment="1">
      <alignment/>
    </xf>
    <xf numFmtId="0" fontId="18" fillId="0" borderId="45" xfId="0" applyFont="1" applyBorder="1" applyAlignment="1">
      <alignment/>
    </xf>
    <xf numFmtId="0" fontId="18" fillId="0" borderId="46" xfId="0" applyFont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47" xfId="0" applyFont="1" applyBorder="1" applyAlignment="1">
      <alignment/>
    </xf>
    <xf numFmtId="0" fontId="18" fillId="0" borderId="18" xfId="0" applyFont="1" applyFill="1" applyBorder="1" applyAlignment="1">
      <alignment/>
    </xf>
    <xf numFmtId="0" fontId="19" fillId="0" borderId="33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44" xfId="0" applyFont="1" applyFill="1" applyBorder="1" applyAlignment="1">
      <alignment/>
    </xf>
    <xf numFmtId="0" fontId="19" fillId="0" borderId="47" xfId="0" applyFont="1" applyBorder="1" applyAlignment="1">
      <alignment/>
    </xf>
    <xf numFmtId="0" fontId="19" fillId="0" borderId="47" xfId="0" applyFont="1" applyFill="1" applyBorder="1" applyAlignment="1">
      <alignment/>
    </xf>
    <xf numFmtId="0" fontId="19" fillId="0" borderId="18" xfId="0" applyFont="1" applyBorder="1" applyAlignment="1">
      <alignment/>
    </xf>
    <xf numFmtId="1" fontId="17" fillId="0" borderId="10" xfId="0" applyNumberFormat="1" applyFont="1" applyBorder="1" applyAlignment="1">
      <alignment horizontal="center" vertical="center"/>
    </xf>
    <xf numFmtId="1" fontId="27" fillId="0" borderId="48" xfId="0" applyNumberFormat="1" applyFont="1" applyBorder="1" applyAlignment="1">
      <alignment horizontal="center" vertical="center"/>
    </xf>
    <xf numFmtId="1" fontId="27" fillId="0" borderId="49" xfId="0" applyNumberFormat="1" applyFont="1" applyBorder="1" applyAlignment="1">
      <alignment horizontal="center" vertical="center"/>
    </xf>
    <xf numFmtId="1" fontId="27" fillId="0" borderId="50" xfId="0" applyNumberFormat="1" applyFont="1" applyBorder="1" applyAlignment="1">
      <alignment horizontal="center" vertical="center"/>
    </xf>
    <xf numFmtId="1" fontId="27" fillId="33" borderId="51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14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180" fontId="21" fillId="35" borderId="10" xfId="0" applyNumberFormat="1" applyFont="1" applyFill="1" applyBorder="1" applyAlignment="1">
      <alignment horizontal="center" vertical="center" wrapText="1"/>
    </xf>
    <xf numFmtId="180" fontId="5" fillId="35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/>
    </xf>
    <xf numFmtId="180" fontId="6" fillId="35" borderId="10" xfId="0" applyNumberFormat="1" applyFont="1" applyFill="1" applyBorder="1" applyAlignment="1">
      <alignment horizontal="center" vertical="center" wrapText="1"/>
    </xf>
    <xf numFmtId="180" fontId="6" fillId="35" borderId="10" xfId="0" applyNumberFormat="1" applyFont="1" applyFill="1" applyBorder="1" applyAlignment="1">
      <alignment horizontal="center" vertical="center"/>
    </xf>
    <xf numFmtId="1" fontId="18" fillId="35" borderId="10" xfId="0" applyNumberFormat="1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/>
    </xf>
    <xf numFmtId="180" fontId="24" fillId="35" borderId="11" xfId="0" applyNumberFormat="1" applyFont="1" applyFill="1" applyBorder="1" applyAlignment="1">
      <alignment horizontal="center" vertical="center" wrapText="1"/>
    </xf>
    <xf numFmtId="180" fontId="24" fillId="35" borderId="37" xfId="0" applyNumberFormat="1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4" fillId="0" borderId="0" xfId="42" applyAlignment="1" applyProtection="1">
      <alignment/>
      <protection/>
    </xf>
    <xf numFmtId="0" fontId="6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6" fillId="0" borderId="0" xfId="53" applyFont="1" applyFill="1" applyAlignment="1">
      <alignment horizontal="center"/>
      <protection/>
    </xf>
    <xf numFmtId="0" fontId="6" fillId="0" borderId="35" xfId="53" applyFont="1" applyFill="1" applyBorder="1" applyAlignment="1">
      <alignment horizontal="center"/>
      <protection/>
    </xf>
    <xf numFmtId="0" fontId="16" fillId="0" borderId="5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56" xfId="0" applyFont="1" applyFill="1" applyBorder="1" applyAlignment="1">
      <alignment horizontal="center" vertical="center"/>
    </xf>
    <xf numFmtId="0" fontId="10" fillId="0" borderId="57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30" fillId="0" borderId="28" xfId="0" applyFont="1" applyFill="1" applyBorder="1" applyAlignment="1">
      <alignment horizontal="center" vertical="center" wrapText="1"/>
    </xf>
    <xf numFmtId="0" fontId="30" fillId="0" borderId="5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46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/>
    </xf>
    <xf numFmtId="0" fontId="18" fillId="0" borderId="58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61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mp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mpl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kompl.ru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136" zoomScaleSheetLayoutView="136" zoomScalePageLayoutView="0" workbookViewId="0" topLeftCell="A31">
      <selection activeCell="H52" sqref="H52"/>
    </sheetView>
  </sheetViews>
  <sheetFormatPr defaultColWidth="9.140625" defaultRowHeight="12.75"/>
  <cols>
    <col min="1" max="1" width="6.140625" style="0" customWidth="1"/>
    <col min="2" max="2" width="14.00390625" style="78" customWidth="1"/>
    <col min="3" max="3" width="6.7109375" style="0" customWidth="1"/>
    <col min="4" max="4" width="6.28125" style="0" customWidth="1"/>
    <col min="5" max="5" width="8.140625" style="0" customWidth="1"/>
    <col min="6" max="6" width="6.421875" style="0" customWidth="1"/>
    <col min="7" max="7" width="9.421875" style="0" customWidth="1"/>
    <col min="12" max="12" width="9.57421875" style="82" bestFit="1" customWidth="1"/>
    <col min="13" max="13" width="5.7109375" style="0" customWidth="1"/>
    <col min="14" max="14" width="5.28125" style="0" customWidth="1"/>
    <col min="15" max="15" width="9.7109375" style="0" customWidth="1"/>
    <col min="16" max="16" width="5.28125" style="0" customWidth="1"/>
    <col min="17" max="17" width="2.140625" style="0" customWidth="1"/>
  </cols>
  <sheetData>
    <row r="1" spans="1:11" ht="12.75">
      <c r="A1" s="190" t="s">
        <v>195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85" t="s">
        <v>110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9" ht="15.75">
      <c r="A4" s="1"/>
      <c r="B4" s="75" t="s">
        <v>2</v>
      </c>
      <c r="C4" s="3"/>
      <c r="D4" s="3"/>
      <c r="E4" s="21" t="s">
        <v>3</v>
      </c>
      <c r="F4" s="4"/>
      <c r="G4" s="4"/>
      <c r="H4" s="5"/>
      <c r="I4" s="6"/>
    </row>
    <row r="5" spans="1:11" ht="22.5" customHeight="1">
      <c r="A5" s="191" t="s">
        <v>4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</row>
    <row r="6" spans="1:12" ht="28.5" customHeight="1">
      <c r="A6" s="13" t="s">
        <v>5</v>
      </c>
      <c r="B6" s="76" t="s">
        <v>6</v>
      </c>
      <c r="C6" s="186" t="s">
        <v>11</v>
      </c>
      <c r="D6" s="187"/>
      <c r="E6" s="188"/>
      <c r="F6" s="14" t="s">
        <v>7</v>
      </c>
      <c r="G6" s="14" t="s">
        <v>8</v>
      </c>
      <c r="H6" s="15" t="s">
        <v>12</v>
      </c>
      <c r="I6" s="7" t="s">
        <v>20</v>
      </c>
      <c r="J6" s="14" t="s">
        <v>8</v>
      </c>
      <c r="K6" s="15" t="s">
        <v>12</v>
      </c>
      <c r="L6" s="15" t="s">
        <v>151</v>
      </c>
    </row>
    <row r="7" spans="1:12" ht="27" customHeight="1">
      <c r="A7" s="11">
        <v>3</v>
      </c>
      <c r="B7" s="77" t="s">
        <v>13</v>
      </c>
      <c r="C7" s="8">
        <v>18</v>
      </c>
      <c r="D7" s="7">
        <v>600</v>
      </c>
      <c r="E7" s="7">
        <v>2100</v>
      </c>
      <c r="F7" s="8" t="s">
        <v>9</v>
      </c>
      <c r="G7" s="81">
        <f>H7/(E7/1000*D7/1000)</f>
        <v>1111.086</v>
      </c>
      <c r="H7" s="80">
        <f>L7*E7/1000*D7/1000*C7/1000</f>
        <v>1399.96836</v>
      </c>
      <c r="I7" s="88" t="s">
        <v>10</v>
      </c>
      <c r="J7" s="89">
        <v>750</v>
      </c>
      <c r="K7" s="90">
        <f>D7/1000*E7/1000*J7</f>
        <v>945</v>
      </c>
      <c r="L7" s="84">
        <v>61727</v>
      </c>
    </row>
    <row r="8" spans="1:12" ht="27" customHeight="1">
      <c r="A8" s="167">
        <v>4</v>
      </c>
      <c r="B8" s="168" t="s">
        <v>13</v>
      </c>
      <c r="C8" s="169">
        <v>40</v>
      </c>
      <c r="D8" s="170">
        <v>600</v>
      </c>
      <c r="E8" s="170">
        <v>2400</v>
      </c>
      <c r="F8" s="169" t="s">
        <v>9</v>
      </c>
      <c r="G8" s="171">
        <f aca="true" t="shared" si="0" ref="G8:G15">L8/1000*C8</f>
        <v>2028</v>
      </c>
      <c r="H8" s="172">
        <f aca="true" t="shared" si="1" ref="H8:H15">G8*E8*D8/1000000</f>
        <v>2920.32</v>
      </c>
      <c r="I8" s="177"/>
      <c r="J8" s="178"/>
      <c r="K8" s="179"/>
      <c r="L8" s="176">
        <v>50700</v>
      </c>
    </row>
    <row r="9" spans="1:12" ht="27" customHeight="1">
      <c r="A9" s="167">
        <v>5</v>
      </c>
      <c r="B9" s="168" t="s">
        <v>13</v>
      </c>
      <c r="C9" s="169">
        <v>40</v>
      </c>
      <c r="D9" s="170">
        <v>600</v>
      </c>
      <c r="E9" s="170">
        <v>3000</v>
      </c>
      <c r="F9" s="169" t="s">
        <v>9</v>
      </c>
      <c r="G9" s="171">
        <f t="shared" si="0"/>
        <v>2028</v>
      </c>
      <c r="H9" s="172" t="s">
        <v>191</v>
      </c>
      <c r="I9" s="177" t="s">
        <v>10</v>
      </c>
      <c r="J9" s="178">
        <v>1512</v>
      </c>
      <c r="K9" s="179">
        <f>D9/1000*E9/1000*J9</f>
        <v>2721.6</v>
      </c>
      <c r="L9" s="176">
        <v>50700</v>
      </c>
    </row>
    <row r="10" spans="1:12" ht="27" customHeight="1">
      <c r="A10" s="11">
        <v>6</v>
      </c>
      <c r="B10" s="77" t="s">
        <v>13</v>
      </c>
      <c r="C10" s="8">
        <v>40</v>
      </c>
      <c r="D10" s="7">
        <v>600</v>
      </c>
      <c r="E10" s="7">
        <v>3000</v>
      </c>
      <c r="F10" s="8" t="s">
        <v>108</v>
      </c>
      <c r="G10" s="81">
        <f t="shared" si="0"/>
        <v>1500</v>
      </c>
      <c r="H10" s="80">
        <f t="shared" si="1"/>
        <v>2700</v>
      </c>
      <c r="I10" s="88"/>
      <c r="J10" s="91"/>
      <c r="K10" s="97"/>
      <c r="L10" s="84">
        <v>37500</v>
      </c>
    </row>
    <row r="11" spans="1:12" ht="27" customHeight="1">
      <c r="A11" s="11">
        <v>7</v>
      </c>
      <c r="B11" s="77" t="s">
        <v>13</v>
      </c>
      <c r="C11" s="8">
        <v>50</v>
      </c>
      <c r="D11" s="7">
        <v>300</v>
      </c>
      <c r="E11" s="7">
        <v>4000</v>
      </c>
      <c r="F11" s="8" t="s">
        <v>9</v>
      </c>
      <c r="G11" s="81">
        <f t="shared" si="0"/>
        <v>2459.35</v>
      </c>
      <c r="H11" s="80">
        <f t="shared" si="1"/>
        <v>2951.22</v>
      </c>
      <c r="I11" s="18"/>
      <c r="J11" s="9"/>
      <c r="K11" s="10"/>
      <c r="L11" s="84">
        <v>49187</v>
      </c>
    </row>
    <row r="12" spans="1:12" ht="27" customHeight="1">
      <c r="A12" s="11">
        <v>8</v>
      </c>
      <c r="B12" s="77" t="s">
        <v>13</v>
      </c>
      <c r="C12" s="8">
        <v>50</v>
      </c>
      <c r="D12" s="7">
        <v>300</v>
      </c>
      <c r="E12" s="7">
        <v>3000</v>
      </c>
      <c r="F12" s="8" t="s">
        <v>9</v>
      </c>
      <c r="G12" s="81">
        <f t="shared" si="0"/>
        <v>2459.35</v>
      </c>
      <c r="H12" s="80">
        <f t="shared" si="1"/>
        <v>2213.415</v>
      </c>
      <c r="I12" s="18"/>
      <c r="J12" s="9"/>
      <c r="K12" s="83"/>
      <c r="L12" s="84">
        <v>49187</v>
      </c>
    </row>
    <row r="13" spans="1:12" ht="27" customHeight="1">
      <c r="A13" s="167">
        <v>9</v>
      </c>
      <c r="B13" s="168" t="s">
        <v>153</v>
      </c>
      <c r="C13" s="169">
        <v>80</v>
      </c>
      <c r="D13" s="170">
        <v>80</v>
      </c>
      <c r="E13" s="170">
        <v>3000</v>
      </c>
      <c r="F13" s="169"/>
      <c r="G13" s="171">
        <f t="shared" si="0"/>
        <v>4083.36</v>
      </c>
      <c r="H13" s="172">
        <f t="shared" si="1"/>
        <v>980.0064</v>
      </c>
      <c r="I13" s="173"/>
      <c r="J13" s="174"/>
      <c r="K13" s="175"/>
      <c r="L13" s="176">
        <v>51042</v>
      </c>
    </row>
    <row r="14" spans="1:12" ht="27" customHeight="1">
      <c r="A14" s="167">
        <v>10</v>
      </c>
      <c r="B14" s="168" t="s">
        <v>166</v>
      </c>
      <c r="C14" s="169">
        <v>18</v>
      </c>
      <c r="D14" s="170">
        <v>600</v>
      </c>
      <c r="E14" s="170">
        <v>3000</v>
      </c>
      <c r="F14" s="169" t="s">
        <v>9</v>
      </c>
      <c r="G14" s="171">
        <f>L14/1000*C14</f>
        <v>1530</v>
      </c>
      <c r="H14" s="172">
        <f>G14*E14*D14/1000000</f>
        <v>2754</v>
      </c>
      <c r="I14" s="173"/>
      <c r="J14" s="174"/>
      <c r="K14" s="175"/>
      <c r="L14" s="176">
        <v>85000</v>
      </c>
    </row>
    <row r="15" spans="1:12" ht="27" customHeight="1">
      <c r="A15" s="167">
        <v>11</v>
      </c>
      <c r="B15" s="168" t="s">
        <v>166</v>
      </c>
      <c r="C15" s="169">
        <v>40</v>
      </c>
      <c r="D15" s="170">
        <v>600</v>
      </c>
      <c r="E15" s="170">
        <v>3000</v>
      </c>
      <c r="F15" s="169" t="s">
        <v>9</v>
      </c>
      <c r="G15" s="171">
        <f t="shared" si="0"/>
        <v>2600</v>
      </c>
      <c r="H15" s="172">
        <f t="shared" si="1"/>
        <v>4680</v>
      </c>
      <c r="I15" s="173"/>
      <c r="J15" s="174"/>
      <c r="K15" s="175"/>
      <c r="L15" s="176">
        <v>65000</v>
      </c>
    </row>
    <row r="16" spans="1:11" ht="46.5" customHeight="1">
      <c r="A16" s="184" t="s">
        <v>14</v>
      </c>
      <c r="B16" s="184"/>
      <c r="C16" s="184"/>
      <c r="D16" s="184"/>
      <c r="E16" s="184"/>
      <c r="F16" s="184"/>
      <c r="G16" s="184"/>
      <c r="H16" s="184"/>
      <c r="I16" s="184"/>
      <c r="J16" s="184"/>
      <c r="K16" s="184"/>
    </row>
    <row r="17" spans="1:12" ht="31.5">
      <c r="A17" s="13" t="s">
        <v>5</v>
      </c>
      <c r="B17" s="76" t="s">
        <v>6</v>
      </c>
      <c r="C17" s="186" t="s">
        <v>11</v>
      </c>
      <c r="D17" s="187"/>
      <c r="E17" s="188"/>
      <c r="F17" s="14" t="s">
        <v>7</v>
      </c>
      <c r="G17" s="14" t="s">
        <v>8</v>
      </c>
      <c r="H17" s="15" t="s">
        <v>12</v>
      </c>
      <c r="I17" s="7" t="s">
        <v>20</v>
      </c>
      <c r="J17" s="14" t="s">
        <v>8</v>
      </c>
      <c r="K17" s="15" t="s">
        <v>12</v>
      </c>
      <c r="L17" s="15" t="s">
        <v>151</v>
      </c>
    </row>
    <row r="18" spans="1:12" ht="29.25" customHeight="1">
      <c r="A18" s="11">
        <v>1</v>
      </c>
      <c r="B18" s="77" t="s">
        <v>15</v>
      </c>
      <c r="C18" s="8">
        <v>20</v>
      </c>
      <c r="D18" s="7">
        <v>820</v>
      </c>
      <c r="E18" s="7">
        <v>3000</v>
      </c>
      <c r="F18" s="8" t="s">
        <v>9</v>
      </c>
      <c r="G18" s="91">
        <f>L18/50</f>
        <v>0</v>
      </c>
      <c r="H18" s="10">
        <f aca="true" t="shared" si="2" ref="H18:H26">D18/1000*E18/1000*G18</f>
        <v>0</v>
      </c>
      <c r="I18" s="8"/>
      <c r="J18" s="16"/>
      <c r="K18" s="17">
        <f>D18/1000*E18/1000*J18</f>
        <v>0</v>
      </c>
      <c r="L18" s="84"/>
    </row>
    <row r="19" spans="1:12" ht="29.25" customHeight="1">
      <c r="A19" s="11">
        <v>2</v>
      </c>
      <c r="B19" s="77" t="s">
        <v>15</v>
      </c>
      <c r="C19" s="8">
        <v>18</v>
      </c>
      <c r="D19" s="7">
        <v>610</v>
      </c>
      <c r="E19" s="7">
        <v>3000</v>
      </c>
      <c r="F19" s="8" t="s">
        <v>9</v>
      </c>
      <c r="G19" s="91">
        <f>L19/50</f>
        <v>1500</v>
      </c>
      <c r="H19" s="10">
        <f t="shared" si="2"/>
        <v>2745</v>
      </c>
      <c r="I19" s="8"/>
      <c r="J19" s="16"/>
      <c r="K19" s="17"/>
      <c r="L19" s="84">
        <v>75000</v>
      </c>
    </row>
    <row r="20" spans="1:12" ht="29.25" customHeight="1">
      <c r="A20" s="11">
        <v>3</v>
      </c>
      <c r="B20" s="77" t="s">
        <v>15</v>
      </c>
      <c r="C20" s="8">
        <v>20</v>
      </c>
      <c r="D20" s="7">
        <v>820</v>
      </c>
      <c r="E20" s="7">
        <v>3000</v>
      </c>
      <c r="F20" s="8" t="s">
        <v>108</v>
      </c>
      <c r="G20" s="91">
        <f>L20/50</f>
        <v>0</v>
      </c>
      <c r="H20" s="10">
        <f t="shared" si="2"/>
        <v>0</v>
      </c>
      <c r="I20" s="8"/>
      <c r="J20" s="16"/>
      <c r="K20" s="17"/>
      <c r="L20" s="84"/>
    </row>
    <row r="21" spans="1:12" ht="29.25" customHeight="1">
      <c r="A21" s="11">
        <v>4</v>
      </c>
      <c r="B21" s="77" t="s">
        <v>15</v>
      </c>
      <c r="C21" s="8">
        <v>20</v>
      </c>
      <c r="D21" s="7">
        <v>820</v>
      </c>
      <c r="E21" s="7">
        <v>3000</v>
      </c>
      <c r="F21" s="8" t="s">
        <v>158</v>
      </c>
      <c r="G21" s="91">
        <f>L21/50</f>
        <v>0</v>
      </c>
      <c r="H21" s="10">
        <f t="shared" si="2"/>
        <v>0</v>
      </c>
      <c r="I21" s="8"/>
      <c r="J21" s="16"/>
      <c r="K21" s="17"/>
      <c r="L21" s="84"/>
    </row>
    <row r="22" spans="1:12" ht="29.25" customHeight="1">
      <c r="A22" s="11">
        <v>5</v>
      </c>
      <c r="B22" s="77" t="s">
        <v>15</v>
      </c>
      <c r="C22" s="8">
        <v>40</v>
      </c>
      <c r="D22" s="7">
        <v>940</v>
      </c>
      <c r="E22" s="7">
        <v>3000</v>
      </c>
      <c r="F22" s="8" t="s">
        <v>9</v>
      </c>
      <c r="G22" s="91">
        <f>L22/25</f>
        <v>0</v>
      </c>
      <c r="H22" s="10">
        <f t="shared" si="2"/>
        <v>0</v>
      </c>
      <c r="I22" s="18"/>
      <c r="J22" s="16"/>
      <c r="K22" s="17"/>
      <c r="L22" s="84"/>
    </row>
    <row r="23" spans="1:12" ht="29.25" customHeight="1">
      <c r="A23" s="11">
        <v>6</v>
      </c>
      <c r="B23" s="77" t="s">
        <v>15</v>
      </c>
      <c r="C23" s="8">
        <v>40</v>
      </c>
      <c r="D23" s="7">
        <v>940</v>
      </c>
      <c r="E23" s="7">
        <v>3000</v>
      </c>
      <c r="F23" s="8" t="s">
        <v>10</v>
      </c>
      <c r="G23" s="91">
        <f>L23/25</f>
        <v>3000</v>
      </c>
      <c r="H23" s="10">
        <f>D23/1000*E23/1000*G23</f>
        <v>8460</v>
      </c>
      <c r="I23" s="18"/>
      <c r="J23" s="16"/>
      <c r="K23" s="17"/>
      <c r="L23" s="84">
        <v>75000</v>
      </c>
    </row>
    <row r="24" spans="1:12" ht="29.25" customHeight="1">
      <c r="A24" s="11">
        <v>7</v>
      </c>
      <c r="B24" s="77" t="s">
        <v>15</v>
      </c>
      <c r="C24" s="8">
        <v>40</v>
      </c>
      <c r="D24" s="7">
        <v>940</v>
      </c>
      <c r="E24" s="7">
        <v>3000</v>
      </c>
      <c r="F24" s="8" t="s">
        <v>159</v>
      </c>
      <c r="G24" s="91">
        <f>L24/25</f>
        <v>0</v>
      </c>
      <c r="H24" s="10">
        <f t="shared" si="2"/>
        <v>0</v>
      </c>
      <c r="I24" s="18"/>
      <c r="J24" s="16"/>
      <c r="K24" s="17"/>
      <c r="L24" s="84"/>
    </row>
    <row r="25" spans="1:12" ht="29.25" customHeight="1">
      <c r="A25" s="11">
        <v>8</v>
      </c>
      <c r="B25" s="77" t="s">
        <v>15</v>
      </c>
      <c r="C25" s="8">
        <v>40</v>
      </c>
      <c r="D25" s="7">
        <v>940</v>
      </c>
      <c r="E25" s="7">
        <v>3000</v>
      </c>
      <c r="F25" s="8" t="s">
        <v>18</v>
      </c>
      <c r="G25" s="91">
        <f>L25/25</f>
        <v>0</v>
      </c>
      <c r="H25" s="10">
        <f t="shared" si="2"/>
        <v>0</v>
      </c>
      <c r="I25" s="18"/>
      <c r="J25" s="16"/>
      <c r="K25" s="17"/>
      <c r="L25" s="84"/>
    </row>
    <row r="26" spans="1:12" ht="29.25" customHeight="1">
      <c r="A26" s="11">
        <v>9</v>
      </c>
      <c r="B26" s="77" t="s">
        <v>15</v>
      </c>
      <c r="C26" s="8">
        <v>40</v>
      </c>
      <c r="D26" s="7">
        <v>940</v>
      </c>
      <c r="E26" s="7">
        <v>3000</v>
      </c>
      <c r="F26" s="8" t="s">
        <v>108</v>
      </c>
      <c r="G26" s="91">
        <f>L26/25</f>
        <v>0</v>
      </c>
      <c r="H26" s="10">
        <f t="shared" si="2"/>
        <v>0</v>
      </c>
      <c r="I26" s="18"/>
      <c r="J26" s="9"/>
      <c r="K26" s="10"/>
      <c r="L26" s="84"/>
    </row>
    <row r="27" ht="77.25" customHeight="1"/>
    <row r="28" ht="93" customHeight="1"/>
    <row r="29" spans="1:11" ht="15.75">
      <c r="A29" s="189" t="s">
        <v>19</v>
      </c>
      <c r="B29" s="189"/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2" ht="33.75" customHeight="1">
      <c r="A30" s="13" t="s">
        <v>5</v>
      </c>
      <c r="B30" s="76" t="s">
        <v>6</v>
      </c>
      <c r="C30" s="186" t="s">
        <v>11</v>
      </c>
      <c r="D30" s="187"/>
      <c r="E30" s="188"/>
      <c r="F30" s="14" t="s">
        <v>7</v>
      </c>
      <c r="G30" s="14" t="s">
        <v>8</v>
      </c>
      <c r="H30" s="15" t="s">
        <v>12</v>
      </c>
      <c r="I30" s="7" t="s">
        <v>20</v>
      </c>
      <c r="J30" s="14" t="s">
        <v>8</v>
      </c>
      <c r="K30" s="15" t="s">
        <v>12</v>
      </c>
      <c r="L30" s="15" t="s">
        <v>151</v>
      </c>
    </row>
    <row r="31" spans="1:12" ht="23.25" customHeight="1">
      <c r="A31" s="11">
        <v>1</v>
      </c>
      <c r="B31" s="77" t="s">
        <v>16</v>
      </c>
      <c r="C31" s="8">
        <v>20</v>
      </c>
      <c r="D31" s="7">
        <v>620</v>
      </c>
      <c r="E31" s="7">
        <v>2200</v>
      </c>
      <c r="F31" s="8" t="s">
        <v>10</v>
      </c>
      <c r="G31" s="162">
        <f>L31/1000*C31</f>
        <v>2200</v>
      </c>
      <c r="H31" s="80">
        <f>D31/1000*E31/1000*G31</f>
        <v>3000.8</v>
      </c>
      <c r="I31" s="19" t="s">
        <v>108</v>
      </c>
      <c r="J31" s="85">
        <v>1720</v>
      </c>
      <c r="K31" s="86">
        <f>D31/1000*E31/1000*J31</f>
        <v>2346.0800000000004</v>
      </c>
      <c r="L31" s="84">
        <v>110000</v>
      </c>
    </row>
    <row r="32" spans="1:12" ht="23.25" customHeight="1">
      <c r="A32" s="11">
        <v>2</v>
      </c>
      <c r="B32" s="77" t="s">
        <v>17</v>
      </c>
      <c r="C32" s="8">
        <v>20</v>
      </c>
      <c r="D32" s="7">
        <v>810</v>
      </c>
      <c r="E32" s="7">
        <v>2000</v>
      </c>
      <c r="F32" s="8" t="s">
        <v>10</v>
      </c>
      <c r="G32" s="162">
        <f>L32/1000*C32</f>
        <v>2200</v>
      </c>
      <c r="H32" s="80">
        <f>D32/1000*E32/1000*G32</f>
        <v>3564.0000000000005</v>
      </c>
      <c r="I32" s="19" t="s">
        <v>108</v>
      </c>
      <c r="J32" s="85">
        <v>1720</v>
      </c>
      <c r="K32" s="86">
        <f>D32/1000*E32/1000*J32</f>
        <v>2786.4</v>
      </c>
      <c r="L32" s="84">
        <v>110000</v>
      </c>
    </row>
    <row r="33" spans="1:12" ht="23.25" customHeight="1">
      <c r="A33" s="11">
        <v>3</v>
      </c>
      <c r="B33" s="77" t="s">
        <v>16</v>
      </c>
      <c r="C33" s="8">
        <v>20</v>
      </c>
      <c r="D33" s="7">
        <v>1000</v>
      </c>
      <c r="E33" s="7">
        <v>3000</v>
      </c>
      <c r="F33" s="8" t="s">
        <v>10</v>
      </c>
      <c r="G33" s="162">
        <f>L33/1000*C33</f>
        <v>2200</v>
      </c>
      <c r="H33" s="80">
        <f>D33/1000*E33/1000*G33</f>
        <v>6600</v>
      </c>
      <c r="I33" s="19" t="s">
        <v>108</v>
      </c>
      <c r="J33" s="85">
        <v>1720</v>
      </c>
      <c r="K33" s="86">
        <f>D33/1000*E33/1000*J33</f>
        <v>5160</v>
      </c>
      <c r="L33" s="84">
        <v>110000</v>
      </c>
    </row>
    <row r="34" spans="1:12" ht="23.25" customHeight="1">
      <c r="A34" s="11">
        <v>4</v>
      </c>
      <c r="B34" s="77" t="s">
        <v>16</v>
      </c>
      <c r="C34" s="8">
        <v>20</v>
      </c>
      <c r="D34" s="7">
        <v>610</v>
      </c>
      <c r="E34" s="7">
        <v>5000</v>
      </c>
      <c r="F34" s="8" t="s">
        <v>10</v>
      </c>
      <c r="G34" s="162">
        <f>L34/1000*C34</f>
        <v>2200</v>
      </c>
      <c r="H34" s="80">
        <f>D34/1000*E34/1000*G34</f>
        <v>6710</v>
      </c>
      <c r="I34" s="19" t="s">
        <v>108</v>
      </c>
      <c r="J34" s="85">
        <v>1720</v>
      </c>
      <c r="K34" s="86">
        <f>D34/1000*E34/1000*J34</f>
        <v>5246</v>
      </c>
      <c r="L34" s="84">
        <v>110000</v>
      </c>
    </row>
    <row r="35" spans="1:12" ht="23.25" customHeight="1">
      <c r="A35" s="11">
        <v>5</v>
      </c>
      <c r="B35" s="77" t="s">
        <v>16</v>
      </c>
      <c r="C35" s="8">
        <v>40</v>
      </c>
      <c r="D35" s="7">
        <v>300</v>
      </c>
      <c r="E35" s="7">
        <v>1000</v>
      </c>
      <c r="F35" s="8" t="s">
        <v>10</v>
      </c>
      <c r="G35" s="81">
        <f>L35/25</f>
        <v>3800</v>
      </c>
      <c r="H35" s="80">
        <f>D35/1000*E35/1000*G35</f>
        <v>1140</v>
      </c>
      <c r="I35" s="19" t="s">
        <v>108</v>
      </c>
      <c r="J35" s="85">
        <v>3360</v>
      </c>
      <c r="K35" s="86">
        <f>D35/1000*E35/1000*J35</f>
        <v>1008</v>
      </c>
      <c r="L35" s="84">
        <v>95000</v>
      </c>
    </row>
    <row r="36" spans="1:12" ht="23.25" customHeight="1">
      <c r="A36" s="11">
        <v>6</v>
      </c>
      <c r="B36" s="77" t="s">
        <v>16</v>
      </c>
      <c r="C36" s="8">
        <v>40</v>
      </c>
      <c r="D36" s="7">
        <v>320</v>
      </c>
      <c r="E36" s="7">
        <v>1000</v>
      </c>
      <c r="F36" s="8" t="s">
        <v>10</v>
      </c>
      <c r="G36" s="81">
        <f aca="true" t="shared" si="3" ref="G36:G48">L36/25</f>
        <v>3800</v>
      </c>
      <c r="H36" s="80">
        <f aca="true" t="shared" si="4" ref="H36:H48">D36/1000*E36/1000*G36</f>
        <v>1216</v>
      </c>
      <c r="I36" s="19" t="s">
        <v>108</v>
      </c>
      <c r="J36" s="85">
        <v>3360</v>
      </c>
      <c r="K36" s="86">
        <f aca="true" t="shared" si="5" ref="K36:K48">D36/1000*E36/1000*J36</f>
        <v>1075.2</v>
      </c>
      <c r="L36" s="84">
        <v>95000</v>
      </c>
    </row>
    <row r="37" spans="1:12" ht="23.25" customHeight="1">
      <c r="A37" s="11">
        <v>7</v>
      </c>
      <c r="B37" s="77" t="s">
        <v>16</v>
      </c>
      <c r="C37" s="8">
        <v>40</v>
      </c>
      <c r="D37" s="7">
        <v>300</v>
      </c>
      <c r="E37" s="7">
        <v>4</v>
      </c>
      <c r="F37" s="8" t="s">
        <v>10</v>
      </c>
      <c r="G37" s="81">
        <f t="shared" si="3"/>
        <v>3800</v>
      </c>
      <c r="H37" s="80">
        <f t="shared" si="4"/>
        <v>4.56</v>
      </c>
      <c r="I37" s="19" t="s">
        <v>108</v>
      </c>
      <c r="J37" s="85">
        <v>3360</v>
      </c>
      <c r="K37" s="86">
        <f t="shared" si="5"/>
        <v>4.032</v>
      </c>
      <c r="L37" s="84">
        <v>95000</v>
      </c>
    </row>
    <row r="38" spans="1:12" ht="23.25" customHeight="1">
      <c r="A38" s="11">
        <v>8</v>
      </c>
      <c r="B38" s="77" t="s">
        <v>16</v>
      </c>
      <c r="C38" s="8">
        <v>40</v>
      </c>
      <c r="D38" s="7">
        <v>320</v>
      </c>
      <c r="E38" s="7">
        <v>1100</v>
      </c>
      <c r="F38" s="8" t="s">
        <v>10</v>
      </c>
      <c r="G38" s="81">
        <f t="shared" si="3"/>
        <v>3800</v>
      </c>
      <c r="H38" s="80">
        <f t="shared" si="4"/>
        <v>1337.6</v>
      </c>
      <c r="I38" s="19" t="s">
        <v>108</v>
      </c>
      <c r="J38" s="85">
        <v>3360</v>
      </c>
      <c r="K38" s="86">
        <f t="shared" si="5"/>
        <v>1182.72</v>
      </c>
      <c r="L38" s="84">
        <v>95000</v>
      </c>
    </row>
    <row r="39" spans="1:12" ht="23.25" customHeight="1">
      <c r="A39" s="11">
        <v>9</v>
      </c>
      <c r="B39" s="77" t="s">
        <v>16</v>
      </c>
      <c r="C39" s="8">
        <v>40</v>
      </c>
      <c r="D39" s="7">
        <v>300</v>
      </c>
      <c r="E39" s="7">
        <v>1200</v>
      </c>
      <c r="F39" s="8" t="s">
        <v>10</v>
      </c>
      <c r="G39" s="81">
        <f t="shared" si="3"/>
        <v>3800</v>
      </c>
      <c r="H39" s="80">
        <f t="shared" si="4"/>
        <v>1368</v>
      </c>
      <c r="I39" s="19" t="s">
        <v>108</v>
      </c>
      <c r="J39" s="85">
        <v>3360</v>
      </c>
      <c r="K39" s="86">
        <f t="shared" si="5"/>
        <v>1209.6</v>
      </c>
      <c r="L39" s="84">
        <v>95000</v>
      </c>
    </row>
    <row r="40" spans="1:12" ht="23.25" customHeight="1">
      <c r="A40" s="11">
        <v>10</v>
      </c>
      <c r="B40" s="77" t="s">
        <v>16</v>
      </c>
      <c r="C40" s="8">
        <v>40</v>
      </c>
      <c r="D40" s="7">
        <v>320</v>
      </c>
      <c r="E40" s="7">
        <v>1200</v>
      </c>
      <c r="F40" s="8" t="s">
        <v>10</v>
      </c>
      <c r="G40" s="81">
        <f t="shared" si="3"/>
        <v>3800</v>
      </c>
      <c r="H40" s="80">
        <f t="shared" si="4"/>
        <v>1459.2</v>
      </c>
      <c r="I40" s="19" t="s">
        <v>108</v>
      </c>
      <c r="J40" s="85">
        <v>3360</v>
      </c>
      <c r="K40" s="86">
        <f t="shared" si="5"/>
        <v>1290.24</v>
      </c>
      <c r="L40" s="84">
        <v>95000</v>
      </c>
    </row>
    <row r="41" spans="1:12" ht="23.25" customHeight="1">
      <c r="A41" s="11">
        <v>11</v>
      </c>
      <c r="B41" s="77" t="s">
        <v>16</v>
      </c>
      <c r="C41" s="8">
        <v>40</v>
      </c>
      <c r="D41" s="7">
        <v>300</v>
      </c>
      <c r="E41" s="7">
        <v>1300</v>
      </c>
      <c r="F41" s="8" t="s">
        <v>10</v>
      </c>
      <c r="G41" s="81">
        <f t="shared" si="3"/>
        <v>3800</v>
      </c>
      <c r="H41" s="80">
        <f t="shared" si="4"/>
        <v>1482</v>
      </c>
      <c r="I41" s="19" t="s">
        <v>108</v>
      </c>
      <c r="J41" s="85">
        <v>3360</v>
      </c>
      <c r="K41" s="86">
        <f t="shared" si="5"/>
        <v>1310.4</v>
      </c>
      <c r="L41" s="84">
        <v>95000</v>
      </c>
    </row>
    <row r="42" spans="1:12" ht="23.25" customHeight="1">
      <c r="A42" s="11">
        <v>12</v>
      </c>
      <c r="B42" s="77" t="s">
        <v>16</v>
      </c>
      <c r="C42" s="8">
        <v>40</v>
      </c>
      <c r="D42" s="7">
        <v>320</v>
      </c>
      <c r="E42" s="7">
        <v>1300</v>
      </c>
      <c r="F42" s="8" t="s">
        <v>10</v>
      </c>
      <c r="G42" s="81">
        <f t="shared" si="3"/>
        <v>3800</v>
      </c>
      <c r="H42" s="80">
        <f t="shared" si="4"/>
        <v>1580.8</v>
      </c>
      <c r="I42" s="19" t="s">
        <v>108</v>
      </c>
      <c r="J42" s="85">
        <v>3360</v>
      </c>
      <c r="K42" s="86">
        <f t="shared" si="5"/>
        <v>1397.76</v>
      </c>
      <c r="L42" s="84">
        <v>95000</v>
      </c>
    </row>
    <row r="43" spans="1:12" ht="23.25" customHeight="1">
      <c r="A43" s="11">
        <v>13</v>
      </c>
      <c r="B43" s="77" t="s">
        <v>16</v>
      </c>
      <c r="C43" s="8">
        <v>40</v>
      </c>
      <c r="D43" s="7">
        <v>810</v>
      </c>
      <c r="E43" s="7">
        <v>1600</v>
      </c>
      <c r="F43" s="8" t="s">
        <v>10</v>
      </c>
      <c r="G43" s="81">
        <f t="shared" si="3"/>
        <v>3800</v>
      </c>
      <c r="H43" s="80">
        <f t="shared" si="4"/>
        <v>4924.8</v>
      </c>
      <c r="I43" s="19" t="s">
        <v>108</v>
      </c>
      <c r="J43" s="85">
        <v>3360</v>
      </c>
      <c r="K43" s="86">
        <f t="shared" si="5"/>
        <v>4354.56</v>
      </c>
      <c r="L43" s="84">
        <v>95000</v>
      </c>
    </row>
    <row r="44" spans="1:12" ht="23.25" customHeight="1">
      <c r="A44" s="11">
        <v>14</v>
      </c>
      <c r="B44" s="77" t="s">
        <v>16</v>
      </c>
      <c r="C44" s="8">
        <v>40</v>
      </c>
      <c r="D44" s="7">
        <v>810</v>
      </c>
      <c r="E44" s="7">
        <v>3000</v>
      </c>
      <c r="F44" s="8" t="s">
        <v>10</v>
      </c>
      <c r="G44" s="81">
        <f t="shared" si="3"/>
        <v>3920</v>
      </c>
      <c r="H44" s="80">
        <f t="shared" si="4"/>
        <v>9525.6</v>
      </c>
      <c r="I44" s="19" t="s">
        <v>108</v>
      </c>
      <c r="J44" s="85">
        <v>3360</v>
      </c>
      <c r="K44" s="86">
        <f t="shared" si="5"/>
        <v>8164.8</v>
      </c>
      <c r="L44" s="84">
        <v>98000</v>
      </c>
    </row>
    <row r="45" spans="1:12" ht="23.25" customHeight="1">
      <c r="A45" s="11">
        <v>15</v>
      </c>
      <c r="B45" s="77" t="s">
        <v>16</v>
      </c>
      <c r="C45" s="8">
        <v>40</v>
      </c>
      <c r="D45" s="7">
        <v>650</v>
      </c>
      <c r="E45" s="7">
        <v>2000</v>
      </c>
      <c r="F45" s="8" t="s">
        <v>10</v>
      </c>
      <c r="G45" s="81">
        <f t="shared" si="3"/>
        <v>3800</v>
      </c>
      <c r="H45" s="80">
        <f t="shared" si="4"/>
        <v>4940</v>
      </c>
      <c r="I45" s="19" t="s">
        <v>108</v>
      </c>
      <c r="J45" s="85">
        <v>3360</v>
      </c>
      <c r="K45" s="86">
        <f t="shared" si="5"/>
        <v>4368</v>
      </c>
      <c r="L45" s="84">
        <v>95000</v>
      </c>
    </row>
    <row r="46" spans="1:12" ht="23.25" customHeight="1">
      <c r="A46" s="11">
        <v>16</v>
      </c>
      <c r="B46" s="77" t="s">
        <v>16</v>
      </c>
      <c r="C46" s="8">
        <v>40</v>
      </c>
      <c r="D46" s="7">
        <v>950</v>
      </c>
      <c r="E46" s="7">
        <v>2000</v>
      </c>
      <c r="F46" s="8" t="s">
        <v>10</v>
      </c>
      <c r="G46" s="81">
        <f t="shared" si="3"/>
        <v>3920</v>
      </c>
      <c r="H46" s="80">
        <f t="shared" si="4"/>
        <v>7448</v>
      </c>
      <c r="I46" s="19" t="s">
        <v>108</v>
      </c>
      <c r="J46" s="85">
        <v>3360</v>
      </c>
      <c r="K46" s="86">
        <f t="shared" si="5"/>
        <v>6384</v>
      </c>
      <c r="L46" s="84">
        <v>98000</v>
      </c>
    </row>
    <row r="47" spans="1:12" ht="23.25" customHeight="1">
      <c r="A47" s="11">
        <v>17</v>
      </c>
      <c r="B47" s="77" t="s">
        <v>16</v>
      </c>
      <c r="C47" s="8">
        <v>40</v>
      </c>
      <c r="D47" s="7">
        <v>650</v>
      </c>
      <c r="E47" s="7">
        <v>2200</v>
      </c>
      <c r="F47" s="8" t="s">
        <v>10</v>
      </c>
      <c r="G47" s="81">
        <f t="shared" si="3"/>
        <v>3920</v>
      </c>
      <c r="H47" s="80">
        <f t="shared" si="4"/>
        <v>5605.599999999999</v>
      </c>
      <c r="I47" s="19" t="s">
        <v>108</v>
      </c>
      <c r="J47" s="85">
        <v>3360</v>
      </c>
      <c r="K47" s="86">
        <f t="shared" si="5"/>
        <v>4804.8</v>
      </c>
      <c r="L47" s="84">
        <v>98000</v>
      </c>
    </row>
    <row r="48" spans="1:12" ht="23.25" customHeight="1">
      <c r="A48" s="11">
        <v>18</v>
      </c>
      <c r="B48" s="77" t="s">
        <v>16</v>
      </c>
      <c r="C48" s="8">
        <v>40</v>
      </c>
      <c r="D48" s="7">
        <v>850</v>
      </c>
      <c r="E48" s="7">
        <v>2200</v>
      </c>
      <c r="F48" s="8" t="s">
        <v>10</v>
      </c>
      <c r="G48" s="81">
        <f t="shared" si="3"/>
        <v>3920</v>
      </c>
      <c r="H48" s="80">
        <f t="shared" si="4"/>
        <v>7330.400000000001</v>
      </c>
      <c r="I48" s="19" t="s">
        <v>108</v>
      </c>
      <c r="J48" s="85">
        <v>3360</v>
      </c>
      <c r="K48" s="86">
        <f t="shared" si="5"/>
        <v>6283.200000000001</v>
      </c>
      <c r="L48" s="84">
        <v>98000</v>
      </c>
    </row>
    <row r="49" spans="1:12" ht="23.25" customHeight="1">
      <c r="A49" s="11">
        <v>19</v>
      </c>
      <c r="B49" s="77" t="s">
        <v>16</v>
      </c>
      <c r="C49" s="8">
        <v>40</v>
      </c>
      <c r="D49" s="7">
        <v>950</v>
      </c>
      <c r="E49" s="7">
        <v>2400</v>
      </c>
      <c r="F49" s="8" t="s">
        <v>10</v>
      </c>
      <c r="G49" s="81">
        <f aca="true" t="shared" si="6" ref="G49:G57">L49/25</f>
        <v>3920</v>
      </c>
      <c r="H49" s="80">
        <f aca="true" t="shared" si="7" ref="H49:H57">D49/1000*E49/1000*G49</f>
        <v>8937.599999999999</v>
      </c>
      <c r="I49" s="19" t="s">
        <v>108</v>
      </c>
      <c r="J49" s="85">
        <v>3360</v>
      </c>
      <c r="K49" s="86">
        <f aca="true" t="shared" si="8" ref="K49:K57">D49/1000*E49/1000*J49</f>
        <v>7660.799999999999</v>
      </c>
      <c r="L49" s="84">
        <v>98000</v>
      </c>
    </row>
    <row r="50" spans="1:12" ht="23.25" customHeight="1">
      <c r="A50" s="11">
        <v>20</v>
      </c>
      <c r="B50" s="77" t="s">
        <v>16</v>
      </c>
      <c r="C50" s="8">
        <v>40</v>
      </c>
      <c r="D50" s="7">
        <v>400</v>
      </c>
      <c r="E50" s="7">
        <v>3000</v>
      </c>
      <c r="F50" s="8" t="s">
        <v>10</v>
      </c>
      <c r="G50" s="81">
        <f t="shared" si="6"/>
        <v>3920</v>
      </c>
      <c r="H50" s="80">
        <f t="shared" si="7"/>
        <v>4704</v>
      </c>
      <c r="I50" s="19" t="s">
        <v>108</v>
      </c>
      <c r="J50" s="85">
        <v>3360</v>
      </c>
      <c r="K50" s="86">
        <f t="shared" si="8"/>
        <v>4032</v>
      </c>
      <c r="L50" s="84">
        <v>98000</v>
      </c>
    </row>
    <row r="51" spans="1:12" ht="23.25" customHeight="1">
      <c r="A51" s="11">
        <v>21</v>
      </c>
      <c r="B51" s="77" t="s">
        <v>16</v>
      </c>
      <c r="C51" s="8">
        <v>40</v>
      </c>
      <c r="D51" s="7">
        <v>810</v>
      </c>
      <c r="E51" s="7">
        <v>1700</v>
      </c>
      <c r="F51" s="8" t="s">
        <v>10</v>
      </c>
      <c r="G51" s="81">
        <f t="shared" si="6"/>
        <v>3920</v>
      </c>
      <c r="H51" s="80">
        <f t="shared" si="7"/>
        <v>5397.84</v>
      </c>
      <c r="I51" s="19" t="s">
        <v>108</v>
      </c>
      <c r="J51" s="85">
        <v>3360</v>
      </c>
      <c r="K51" s="86">
        <f t="shared" si="8"/>
        <v>4626.72</v>
      </c>
      <c r="L51" s="84">
        <v>98000</v>
      </c>
    </row>
    <row r="52" spans="1:12" ht="23.25" customHeight="1">
      <c r="A52" s="11">
        <v>22</v>
      </c>
      <c r="B52" s="77" t="s">
        <v>16</v>
      </c>
      <c r="C52" s="8">
        <v>40</v>
      </c>
      <c r="D52" s="7">
        <v>1000</v>
      </c>
      <c r="E52" s="7">
        <v>3000</v>
      </c>
      <c r="F52" s="8" t="s">
        <v>10</v>
      </c>
      <c r="G52" s="81">
        <f t="shared" si="6"/>
        <v>3920</v>
      </c>
      <c r="H52" s="80">
        <f t="shared" si="7"/>
        <v>11760</v>
      </c>
      <c r="I52" s="19" t="s">
        <v>108</v>
      </c>
      <c r="J52" s="85">
        <v>3360</v>
      </c>
      <c r="K52" s="86">
        <f t="shared" si="8"/>
        <v>10080</v>
      </c>
      <c r="L52" s="84">
        <v>98000</v>
      </c>
    </row>
    <row r="53" spans="1:12" ht="23.25" customHeight="1">
      <c r="A53" s="11">
        <v>23</v>
      </c>
      <c r="B53" s="77" t="s">
        <v>16</v>
      </c>
      <c r="C53" s="8">
        <v>40</v>
      </c>
      <c r="D53" s="7">
        <v>360</v>
      </c>
      <c r="E53" s="7">
        <v>3500</v>
      </c>
      <c r="F53" s="8" t="s">
        <v>10</v>
      </c>
      <c r="G53" s="81">
        <f t="shared" si="6"/>
        <v>3920</v>
      </c>
      <c r="H53" s="80">
        <f t="shared" si="7"/>
        <v>4939.2</v>
      </c>
      <c r="I53" s="19" t="s">
        <v>108</v>
      </c>
      <c r="J53" s="85">
        <v>3360</v>
      </c>
      <c r="K53" s="86">
        <f t="shared" si="8"/>
        <v>4233.6</v>
      </c>
      <c r="L53" s="84">
        <v>98000</v>
      </c>
    </row>
    <row r="54" spans="1:12" ht="23.25" customHeight="1">
      <c r="A54" s="11">
        <v>24</v>
      </c>
      <c r="B54" s="77" t="s">
        <v>16</v>
      </c>
      <c r="C54" s="8">
        <v>40</v>
      </c>
      <c r="D54" s="7">
        <v>650</v>
      </c>
      <c r="E54" s="7">
        <v>3600</v>
      </c>
      <c r="F54" s="8" t="s">
        <v>10</v>
      </c>
      <c r="G54" s="81">
        <f t="shared" si="6"/>
        <v>3920</v>
      </c>
      <c r="H54" s="80">
        <f t="shared" si="7"/>
        <v>9172.8</v>
      </c>
      <c r="I54" s="19" t="s">
        <v>108</v>
      </c>
      <c r="J54" s="85">
        <v>3360</v>
      </c>
      <c r="K54" s="86">
        <f t="shared" si="8"/>
        <v>7862.4</v>
      </c>
      <c r="L54" s="84">
        <v>98000</v>
      </c>
    </row>
    <row r="55" spans="1:12" ht="23.25" customHeight="1">
      <c r="A55" s="11">
        <v>25</v>
      </c>
      <c r="B55" s="77" t="s">
        <v>16</v>
      </c>
      <c r="C55" s="8">
        <v>40</v>
      </c>
      <c r="D55" s="7">
        <v>650</v>
      </c>
      <c r="E55" s="7">
        <v>4000</v>
      </c>
      <c r="F55" s="8" t="s">
        <v>10</v>
      </c>
      <c r="G55" s="81">
        <f t="shared" si="6"/>
        <v>3920</v>
      </c>
      <c r="H55" s="80">
        <f t="shared" si="7"/>
        <v>10192</v>
      </c>
      <c r="I55" s="19" t="s">
        <v>108</v>
      </c>
      <c r="J55" s="85">
        <v>3360</v>
      </c>
      <c r="K55" s="86">
        <f t="shared" si="8"/>
        <v>8736</v>
      </c>
      <c r="L55" s="84">
        <v>98000</v>
      </c>
    </row>
    <row r="56" spans="1:12" ht="23.25" customHeight="1">
      <c r="A56" s="11">
        <v>26</v>
      </c>
      <c r="B56" s="77" t="s">
        <v>16</v>
      </c>
      <c r="C56" s="8">
        <v>40</v>
      </c>
      <c r="D56" s="7">
        <v>650</v>
      </c>
      <c r="E56" s="7">
        <v>4500</v>
      </c>
      <c r="F56" s="8" t="s">
        <v>10</v>
      </c>
      <c r="G56" s="81">
        <f t="shared" si="6"/>
        <v>3920</v>
      </c>
      <c r="H56" s="80">
        <f t="shared" si="7"/>
        <v>11466</v>
      </c>
      <c r="I56" s="19" t="s">
        <v>108</v>
      </c>
      <c r="J56" s="85">
        <v>3360</v>
      </c>
      <c r="K56" s="86">
        <f t="shared" si="8"/>
        <v>9828</v>
      </c>
      <c r="L56" s="84">
        <v>98000</v>
      </c>
    </row>
    <row r="57" spans="1:12" ht="23.25" customHeight="1">
      <c r="A57" s="11">
        <v>27</v>
      </c>
      <c r="B57" s="77" t="s">
        <v>16</v>
      </c>
      <c r="C57" s="8">
        <v>40</v>
      </c>
      <c r="D57" s="7">
        <v>650</v>
      </c>
      <c r="E57" s="7">
        <v>5000</v>
      </c>
      <c r="F57" s="8" t="s">
        <v>10</v>
      </c>
      <c r="G57" s="81">
        <f t="shared" si="6"/>
        <v>3920</v>
      </c>
      <c r="H57" s="80">
        <f t="shared" si="7"/>
        <v>12740</v>
      </c>
      <c r="I57" s="19" t="s">
        <v>108</v>
      </c>
      <c r="J57" s="85">
        <v>3360</v>
      </c>
      <c r="K57" s="86">
        <f t="shared" si="8"/>
        <v>10920</v>
      </c>
      <c r="L57" s="84">
        <v>98000</v>
      </c>
    </row>
    <row r="58" spans="1:11" ht="15.75">
      <c r="A58" s="189" t="s">
        <v>23</v>
      </c>
      <c r="B58" s="189"/>
      <c r="C58" s="189"/>
      <c r="D58" s="189"/>
      <c r="E58" s="189"/>
      <c r="F58" s="189"/>
      <c r="G58" s="189"/>
      <c r="H58" s="189"/>
      <c r="I58" s="189"/>
      <c r="J58" s="189"/>
      <c r="K58" s="189"/>
    </row>
    <row r="59" spans="1:12" ht="31.5">
      <c r="A59" s="13" t="s">
        <v>5</v>
      </c>
      <c r="B59" s="76" t="s">
        <v>6</v>
      </c>
      <c r="C59" s="186" t="s">
        <v>11</v>
      </c>
      <c r="D59" s="187"/>
      <c r="E59" s="188"/>
      <c r="F59" s="14" t="s">
        <v>7</v>
      </c>
      <c r="G59" s="14" t="s">
        <v>8</v>
      </c>
      <c r="H59" s="15" t="s">
        <v>12</v>
      </c>
      <c r="I59" s="7" t="s">
        <v>20</v>
      </c>
      <c r="J59" s="14" t="s">
        <v>8</v>
      </c>
      <c r="K59" s="15" t="s">
        <v>12</v>
      </c>
      <c r="L59" s="15" t="s">
        <v>151</v>
      </c>
    </row>
    <row r="60" spans="1:12" ht="21.75" customHeight="1">
      <c r="A60" s="11">
        <v>1</v>
      </c>
      <c r="B60" s="77" t="s">
        <v>21</v>
      </c>
      <c r="C60" s="8">
        <v>18</v>
      </c>
      <c r="D60" s="7">
        <v>950</v>
      </c>
      <c r="E60" s="7">
        <v>2200</v>
      </c>
      <c r="F60" s="8" t="s">
        <v>10</v>
      </c>
      <c r="G60" s="81">
        <f>L60/1000*C60</f>
        <v>2340</v>
      </c>
      <c r="H60" s="80">
        <f>G60*E60*D60/1000000</f>
        <v>4890.6</v>
      </c>
      <c r="I60" s="18"/>
      <c r="J60" s="18"/>
      <c r="K60" s="18"/>
      <c r="L60" s="84">
        <v>130000</v>
      </c>
    </row>
    <row r="61" spans="1:12" ht="21.75" customHeight="1">
      <c r="A61" s="11">
        <v>2</v>
      </c>
      <c r="B61" s="77" t="s">
        <v>21</v>
      </c>
      <c r="C61" s="8">
        <v>18</v>
      </c>
      <c r="D61" s="7">
        <v>950</v>
      </c>
      <c r="E61" s="7">
        <v>2400</v>
      </c>
      <c r="F61" s="8" t="s">
        <v>10</v>
      </c>
      <c r="G61" s="81">
        <f>L61/1000*C61</f>
        <v>2340</v>
      </c>
      <c r="H61" s="80">
        <f>G61*E61*D61/1000000</f>
        <v>5335.2</v>
      </c>
      <c r="I61" s="18"/>
      <c r="J61" s="18"/>
      <c r="K61" s="18"/>
      <c r="L61" s="84">
        <v>130000</v>
      </c>
    </row>
    <row r="62" spans="1:12" ht="21.75" customHeight="1">
      <c r="A62" s="11">
        <v>3</v>
      </c>
      <c r="B62" s="77" t="s">
        <v>21</v>
      </c>
      <c r="C62" s="8">
        <v>20</v>
      </c>
      <c r="D62" s="7">
        <v>1000</v>
      </c>
      <c r="E62" s="7">
        <v>1100</v>
      </c>
      <c r="F62" s="8" t="s">
        <v>10</v>
      </c>
      <c r="G62" s="81">
        <f>L62/1000*C62</f>
        <v>2600</v>
      </c>
      <c r="H62" s="80">
        <f>G62*E62*D62/1000000</f>
        <v>2860</v>
      </c>
      <c r="I62" s="18"/>
      <c r="J62" s="18"/>
      <c r="K62" s="18"/>
      <c r="L62" s="84">
        <v>130000</v>
      </c>
    </row>
    <row r="63" spans="1:12" ht="21.75" customHeight="1">
      <c r="A63" s="11">
        <v>4</v>
      </c>
      <c r="B63" s="77" t="s">
        <v>21</v>
      </c>
      <c r="C63" s="8">
        <v>18</v>
      </c>
      <c r="D63" s="7">
        <v>950</v>
      </c>
      <c r="E63" s="7">
        <v>3000</v>
      </c>
      <c r="F63" s="8" t="s">
        <v>10</v>
      </c>
      <c r="G63" s="81">
        <f>L63/1000*C63</f>
        <v>2340</v>
      </c>
      <c r="H63" s="80">
        <f>G63*E63*D63/1000000</f>
        <v>6669</v>
      </c>
      <c r="I63" s="18"/>
      <c r="J63" s="18"/>
      <c r="K63" s="18"/>
      <c r="L63" s="84">
        <v>130000</v>
      </c>
    </row>
    <row r="64" spans="1:12" ht="21.75" customHeight="1">
      <c r="A64" s="11">
        <v>5</v>
      </c>
      <c r="B64" s="77" t="s">
        <v>21</v>
      </c>
      <c r="C64" s="8">
        <v>20</v>
      </c>
      <c r="D64" s="7">
        <v>680</v>
      </c>
      <c r="E64" s="7">
        <v>850</v>
      </c>
      <c r="F64" s="8" t="s">
        <v>10</v>
      </c>
      <c r="G64" s="81">
        <f aca="true" t="shared" si="9" ref="G64:G95">L64/1000*C64</f>
        <v>2600</v>
      </c>
      <c r="H64" s="80">
        <f aca="true" t="shared" si="10" ref="H64:H74">G64*E64*D64/1000000</f>
        <v>1502.8</v>
      </c>
      <c r="I64" s="18" t="s">
        <v>22</v>
      </c>
      <c r="J64" s="18" t="s">
        <v>22</v>
      </c>
      <c r="K64" s="18" t="s">
        <v>22</v>
      </c>
      <c r="L64" s="84">
        <v>130000</v>
      </c>
    </row>
    <row r="65" spans="1:12" ht="21.75" customHeight="1">
      <c r="A65" s="11">
        <v>6</v>
      </c>
      <c r="B65" s="77" t="s">
        <v>21</v>
      </c>
      <c r="C65" s="8">
        <v>18</v>
      </c>
      <c r="D65" s="7">
        <v>650</v>
      </c>
      <c r="E65" s="7">
        <v>3500</v>
      </c>
      <c r="F65" s="8" t="s">
        <v>10</v>
      </c>
      <c r="G65" s="81">
        <f>L65/1000*C65</f>
        <v>2340</v>
      </c>
      <c r="H65" s="80">
        <f>G65*E65*D65/1000000</f>
        <v>5323.5</v>
      </c>
      <c r="I65" s="18"/>
      <c r="J65" s="18"/>
      <c r="K65" s="18"/>
      <c r="L65" s="84">
        <v>130000</v>
      </c>
    </row>
    <row r="66" spans="1:12" ht="21.75" customHeight="1">
      <c r="A66" s="11">
        <v>7</v>
      </c>
      <c r="B66" s="77" t="s">
        <v>21</v>
      </c>
      <c r="C66" s="8">
        <v>18</v>
      </c>
      <c r="D66" s="7">
        <v>650</v>
      </c>
      <c r="E66" s="7">
        <v>4000</v>
      </c>
      <c r="F66" s="8" t="s">
        <v>10</v>
      </c>
      <c r="G66" s="81">
        <f>L66/1000*C66</f>
        <v>2340</v>
      </c>
      <c r="H66" s="80">
        <f>G66*E66*D66/1000000</f>
        <v>6084</v>
      </c>
      <c r="I66" s="18"/>
      <c r="J66" s="18"/>
      <c r="K66" s="18"/>
      <c r="L66" s="84">
        <v>130000</v>
      </c>
    </row>
    <row r="67" spans="1:12" ht="21.75" customHeight="1">
      <c r="A67" s="11">
        <v>8</v>
      </c>
      <c r="B67" s="77" t="s">
        <v>21</v>
      </c>
      <c r="C67" s="8">
        <v>18</v>
      </c>
      <c r="D67" s="7">
        <v>600</v>
      </c>
      <c r="E67" s="7">
        <v>4200</v>
      </c>
      <c r="F67" s="8" t="s">
        <v>10</v>
      </c>
      <c r="G67" s="81">
        <f>L67/1000*C67</f>
        <v>2340</v>
      </c>
      <c r="H67" s="80">
        <f>G67*E67*D67/1000000</f>
        <v>5896.8</v>
      </c>
      <c r="I67" s="18"/>
      <c r="J67" s="18"/>
      <c r="K67" s="18"/>
      <c r="L67" s="84">
        <v>130000</v>
      </c>
    </row>
    <row r="68" spans="1:12" ht="21.75" customHeight="1">
      <c r="A68" s="11">
        <v>9</v>
      </c>
      <c r="B68" s="77" t="s">
        <v>21</v>
      </c>
      <c r="C68" s="8">
        <v>20</v>
      </c>
      <c r="D68" s="7">
        <v>810</v>
      </c>
      <c r="E68" s="7">
        <v>1000</v>
      </c>
      <c r="F68" s="8" t="s">
        <v>10</v>
      </c>
      <c r="G68" s="81">
        <f t="shared" si="9"/>
        <v>2600</v>
      </c>
      <c r="H68" s="80">
        <f t="shared" si="10"/>
        <v>2106</v>
      </c>
      <c r="I68" s="18" t="s">
        <v>22</v>
      </c>
      <c r="J68" s="18" t="s">
        <v>22</v>
      </c>
      <c r="K68" s="18" t="s">
        <v>22</v>
      </c>
      <c r="L68" s="84">
        <v>130000</v>
      </c>
    </row>
    <row r="69" spans="1:12" ht="21.75" customHeight="1">
      <c r="A69" s="11">
        <v>10</v>
      </c>
      <c r="B69" s="77" t="s">
        <v>21</v>
      </c>
      <c r="C69" s="8">
        <v>20</v>
      </c>
      <c r="D69" s="7">
        <v>810</v>
      </c>
      <c r="E69" s="7">
        <v>1100</v>
      </c>
      <c r="F69" s="8" t="s">
        <v>10</v>
      </c>
      <c r="G69" s="81">
        <f t="shared" si="9"/>
        <v>2600</v>
      </c>
      <c r="H69" s="80">
        <f t="shared" si="10"/>
        <v>2316.6</v>
      </c>
      <c r="I69" s="18" t="s">
        <v>22</v>
      </c>
      <c r="J69" s="18" t="s">
        <v>22</v>
      </c>
      <c r="K69" s="18" t="s">
        <v>22</v>
      </c>
      <c r="L69" s="84">
        <v>130000</v>
      </c>
    </row>
    <row r="70" spans="1:12" ht="21.75" customHeight="1">
      <c r="A70" s="11">
        <v>11</v>
      </c>
      <c r="B70" s="77" t="s">
        <v>21</v>
      </c>
      <c r="C70" s="8">
        <v>20</v>
      </c>
      <c r="D70" s="7">
        <v>810</v>
      </c>
      <c r="E70" s="7">
        <v>1200</v>
      </c>
      <c r="F70" s="8" t="s">
        <v>10</v>
      </c>
      <c r="G70" s="81">
        <f t="shared" si="9"/>
        <v>2600</v>
      </c>
      <c r="H70" s="80">
        <f t="shared" si="10"/>
        <v>2527.2</v>
      </c>
      <c r="I70" s="18" t="s">
        <v>22</v>
      </c>
      <c r="J70" s="18" t="s">
        <v>22</v>
      </c>
      <c r="K70" s="18" t="s">
        <v>22</v>
      </c>
      <c r="L70" s="84">
        <v>130000</v>
      </c>
    </row>
    <row r="71" spans="1:12" ht="21.75" customHeight="1">
      <c r="A71" s="11">
        <v>12</v>
      </c>
      <c r="B71" s="77" t="s">
        <v>21</v>
      </c>
      <c r="C71" s="8">
        <v>20</v>
      </c>
      <c r="D71" s="7">
        <v>810</v>
      </c>
      <c r="E71" s="7">
        <v>2200</v>
      </c>
      <c r="F71" s="8" t="s">
        <v>10</v>
      </c>
      <c r="G71" s="81">
        <f t="shared" si="9"/>
        <v>2600</v>
      </c>
      <c r="H71" s="80">
        <f t="shared" si="10"/>
        <v>4633.2</v>
      </c>
      <c r="I71" s="18" t="s">
        <v>22</v>
      </c>
      <c r="J71" s="18" t="s">
        <v>22</v>
      </c>
      <c r="K71" s="18" t="s">
        <v>22</v>
      </c>
      <c r="L71" s="84">
        <v>130000</v>
      </c>
    </row>
    <row r="72" spans="1:12" ht="21.75" customHeight="1">
      <c r="A72" s="11">
        <v>13</v>
      </c>
      <c r="B72" s="77" t="s">
        <v>21</v>
      </c>
      <c r="C72" s="8">
        <v>20</v>
      </c>
      <c r="D72" s="7">
        <v>950</v>
      </c>
      <c r="E72" s="7">
        <v>2200</v>
      </c>
      <c r="F72" s="8" t="s">
        <v>10</v>
      </c>
      <c r="G72" s="81">
        <f t="shared" si="9"/>
        <v>2600</v>
      </c>
      <c r="H72" s="80">
        <f t="shared" si="10"/>
        <v>5434</v>
      </c>
      <c r="I72" s="18" t="s">
        <v>22</v>
      </c>
      <c r="J72" s="18" t="s">
        <v>22</v>
      </c>
      <c r="K72" s="18" t="s">
        <v>22</v>
      </c>
      <c r="L72" s="84">
        <v>130000</v>
      </c>
    </row>
    <row r="73" spans="1:12" ht="21.75" customHeight="1">
      <c r="A73" s="11">
        <v>14</v>
      </c>
      <c r="B73" s="77" t="s">
        <v>21</v>
      </c>
      <c r="C73" s="8">
        <v>20</v>
      </c>
      <c r="D73" s="7">
        <v>950</v>
      </c>
      <c r="E73" s="7">
        <v>2400</v>
      </c>
      <c r="F73" s="8" t="s">
        <v>10</v>
      </c>
      <c r="G73" s="81">
        <f t="shared" si="9"/>
        <v>2600</v>
      </c>
      <c r="H73" s="80">
        <f t="shared" si="10"/>
        <v>5928</v>
      </c>
      <c r="I73" s="18" t="s">
        <v>22</v>
      </c>
      <c r="J73" s="18" t="s">
        <v>22</v>
      </c>
      <c r="K73" s="18" t="s">
        <v>22</v>
      </c>
      <c r="L73" s="84">
        <v>130000</v>
      </c>
    </row>
    <row r="74" spans="1:12" ht="21.75" customHeight="1">
      <c r="A74" s="11">
        <v>15</v>
      </c>
      <c r="B74" s="77" t="s">
        <v>21</v>
      </c>
      <c r="C74" s="8">
        <v>20</v>
      </c>
      <c r="D74" s="7">
        <v>950</v>
      </c>
      <c r="E74" s="7">
        <v>3000</v>
      </c>
      <c r="F74" s="8" t="s">
        <v>10</v>
      </c>
      <c r="G74" s="81">
        <f t="shared" si="9"/>
        <v>2600</v>
      </c>
      <c r="H74" s="80">
        <f t="shared" si="10"/>
        <v>7410</v>
      </c>
      <c r="I74" s="18"/>
      <c r="J74" s="18"/>
      <c r="K74" s="18"/>
      <c r="L74" s="84">
        <v>130000</v>
      </c>
    </row>
    <row r="75" spans="1:12" ht="21.75" customHeight="1">
      <c r="A75" s="11">
        <v>16</v>
      </c>
      <c r="B75" s="77" t="s">
        <v>21</v>
      </c>
      <c r="C75" s="8">
        <v>40</v>
      </c>
      <c r="D75" s="7">
        <v>300</v>
      </c>
      <c r="E75" s="7">
        <v>1000</v>
      </c>
      <c r="F75" s="8" t="s">
        <v>10</v>
      </c>
      <c r="G75" s="81">
        <f t="shared" si="9"/>
        <v>5600</v>
      </c>
      <c r="H75" s="80">
        <f aca="true" t="shared" si="11" ref="H75:H95">D75/1000*E75/1000*G75</f>
        <v>1680</v>
      </c>
      <c r="I75" s="18" t="s">
        <v>22</v>
      </c>
      <c r="J75" s="18" t="s">
        <v>22</v>
      </c>
      <c r="K75" s="18" t="s">
        <v>22</v>
      </c>
      <c r="L75" s="84">
        <v>140000</v>
      </c>
    </row>
    <row r="76" spans="1:12" ht="21.75" customHeight="1">
      <c r="A76" s="11">
        <v>17</v>
      </c>
      <c r="B76" s="77" t="s">
        <v>21</v>
      </c>
      <c r="C76" s="8">
        <v>40</v>
      </c>
      <c r="D76" s="7">
        <v>320</v>
      </c>
      <c r="E76" s="7">
        <v>1000</v>
      </c>
      <c r="F76" s="8" t="s">
        <v>10</v>
      </c>
      <c r="G76" s="81">
        <f t="shared" si="9"/>
        <v>5600</v>
      </c>
      <c r="H76" s="80">
        <f t="shared" si="11"/>
        <v>1792</v>
      </c>
      <c r="I76" s="18"/>
      <c r="J76" s="18" t="s">
        <v>22</v>
      </c>
      <c r="K76" s="18" t="s">
        <v>22</v>
      </c>
      <c r="L76" s="84">
        <v>140000</v>
      </c>
    </row>
    <row r="77" spans="1:12" ht="21.75" customHeight="1">
      <c r="A77" s="11">
        <v>18</v>
      </c>
      <c r="B77" s="77" t="s">
        <v>21</v>
      </c>
      <c r="C77" s="8">
        <v>40</v>
      </c>
      <c r="D77" s="7">
        <v>300</v>
      </c>
      <c r="E77" s="7">
        <v>1100</v>
      </c>
      <c r="F77" s="8" t="s">
        <v>10</v>
      </c>
      <c r="G77" s="81">
        <f t="shared" si="9"/>
        <v>5600</v>
      </c>
      <c r="H77" s="80">
        <f t="shared" si="11"/>
        <v>1848</v>
      </c>
      <c r="I77" s="18" t="s">
        <v>22</v>
      </c>
      <c r="J77" s="18" t="s">
        <v>22</v>
      </c>
      <c r="K77" s="18" t="s">
        <v>22</v>
      </c>
      <c r="L77" s="84">
        <v>140000</v>
      </c>
    </row>
    <row r="78" spans="1:12" ht="21.75" customHeight="1">
      <c r="A78" s="11">
        <v>19</v>
      </c>
      <c r="B78" s="77" t="s">
        <v>21</v>
      </c>
      <c r="C78" s="8">
        <v>40</v>
      </c>
      <c r="D78" s="7">
        <v>320</v>
      </c>
      <c r="E78" s="7">
        <v>1100</v>
      </c>
      <c r="F78" s="8" t="s">
        <v>10</v>
      </c>
      <c r="G78" s="81">
        <f t="shared" si="9"/>
        <v>5600</v>
      </c>
      <c r="H78" s="80">
        <f t="shared" si="11"/>
        <v>1971.1999999999998</v>
      </c>
      <c r="I78" s="18" t="s">
        <v>22</v>
      </c>
      <c r="J78" s="18" t="s">
        <v>22</v>
      </c>
      <c r="K78" s="18" t="s">
        <v>22</v>
      </c>
      <c r="L78" s="84">
        <v>140000</v>
      </c>
    </row>
    <row r="79" spans="1:12" ht="21.75" customHeight="1">
      <c r="A79" s="11">
        <v>20</v>
      </c>
      <c r="B79" s="77" t="s">
        <v>21</v>
      </c>
      <c r="C79" s="8">
        <v>40</v>
      </c>
      <c r="D79" s="7">
        <v>300</v>
      </c>
      <c r="E79" s="7">
        <v>1200</v>
      </c>
      <c r="F79" s="8" t="s">
        <v>10</v>
      </c>
      <c r="G79" s="81">
        <f t="shared" si="9"/>
        <v>5600</v>
      </c>
      <c r="H79" s="80">
        <f t="shared" si="11"/>
        <v>2016</v>
      </c>
      <c r="I79" s="18" t="s">
        <v>22</v>
      </c>
      <c r="J79" s="18" t="s">
        <v>22</v>
      </c>
      <c r="K79" s="18" t="s">
        <v>22</v>
      </c>
      <c r="L79" s="84">
        <v>140000</v>
      </c>
    </row>
    <row r="80" spans="1:12" ht="21.75" customHeight="1">
      <c r="A80" s="11">
        <v>21</v>
      </c>
      <c r="B80" s="77" t="s">
        <v>21</v>
      </c>
      <c r="C80" s="8">
        <v>40</v>
      </c>
      <c r="D80" s="7">
        <v>320</v>
      </c>
      <c r="E80" s="7">
        <v>1200</v>
      </c>
      <c r="F80" s="8" t="s">
        <v>10</v>
      </c>
      <c r="G80" s="81">
        <f t="shared" si="9"/>
        <v>5600</v>
      </c>
      <c r="H80" s="80">
        <f t="shared" si="11"/>
        <v>2150.4</v>
      </c>
      <c r="I80" s="18" t="s">
        <v>22</v>
      </c>
      <c r="J80" s="18" t="s">
        <v>22</v>
      </c>
      <c r="K80" s="18" t="s">
        <v>22</v>
      </c>
      <c r="L80" s="84">
        <v>140000</v>
      </c>
    </row>
    <row r="81" spans="1:12" ht="21.75" customHeight="1">
      <c r="A81" s="11">
        <v>22</v>
      </c>
      <c r="B81" s="77" t="s">
        <v>21</v>
      </c>
      <c r="C81" s="8">
        <v>40</v>
      </c>
      <c r="D81" s="7">
        <v>300</v>
      </c>
      <c r="E81" s="7">
        <v>1300</v>
      </c>
      <c r="F81" s="8" t="s">
        <v>10</v>
      </c>
      <c r="G81" s="81">
        <f t="shared" si="9"/>
        <v>5600</v>
      </c>
      <c r="H81" s="80">
        <f t="shared" si="11"/>
        <v>2184</v>
      </c>
      <c r="I81" s="18" t="s">
        <v>22</v>
      </c>
      <c r="J81" s="18" t="s">
        <v>22</v>
      </c>
      <c r="K81" s="18" t="s">
        <v>22</v>
      </c>
      <c r="L81" s="84">
        <v>140000</v>
      </c>
    </row>
    <row r="82" spans="1:12" ht="21.75" customHeight="1">
      <c r="A82" s="11">
        <v>23</v>
      </c>
      <c r="B82" s="77" t="s">
        <v>21</v>
      </c>
      <c r="C82" s="8">
        <v>40</v>
      </c>
      <c r="D82" s="7">
        <v>640</v>
      </c>
      <c r="E82" s="7">
        <v>1200</v>
      </c>
      <c r="F82" s="8" t="s">
        <v>10</v>
      </c>
      <c r="G82" s="81">
        <f t="shared" si="9"/>
        <v>5600</v>
      </c>
      <c r="H82" s="80">
        <f t="shared" si="11"/>
        <v>4300.8</v>
      </c>
      <c r="I82" s="18" t="s">
        <v>22</v>
      </c>
      <c r="J82" s="18" t="s">
        <v>22</v>
      </c>
      <c r="K82" s="18" t="s">
        <v>22</v>
      </c>
      <c r="L82" s="84">
        <v>140000</v>
      </c>
    </row>
    <row r="83" spans="1:12" ht="21.75" customHeight="1">
      <c r="A83" s="11">
        <v>24</v>
      </c>
      <c r="B83" s="77" t="s">
        <v>21</v>
      </c>
      <c r="C83" s="8">
        <v>40</v>
      </c>
      <c r="D83" s="7">
        <v>360</v>
      </c>
      <c r="E83" s="7">
        <v>1400</v>
      </c>
      <c r="F83" s="8" t="s">
        <v>10</v>
      </c>
      <c r="G83" s="81">
        <f t="shared" si="9"/>
        <v>5600</v>
      </c>
      <c r="H83" s="80">
        <f t="shared" si="11"/>
        <v>2822.4</v>
      </c>
      <c r="I83" s="18" t="s">
        <v>22</v>
      </c>
      <c r="J83" s="18" t="s">
        <v>22</v>
      </c>
      <c r="K83" s="18" t="s">
        <v>22</v>
      </c>
      <c r="L83" s="84">
        <v>140000</v>
      </c>
    </row>
    <row r="84" spans="1:12" ht="21.75" customHeight="1">
      <c r="A84" s="11">
        <v>25</v>
      </c>
      <c r="B84" s="77" t="s">
        <v>21</v>
      </c>
      <c r="C84" s="8">
        <v>40</v>
      </c>
      <c r="D84" s="7">
        <v>360</v>
      </c>
      <c r="E84" s="7">
        <v>1500</v>
      </c>
      <c r="F84" s="8" t="s">
        <v>10</v>
      </c>
      <c r="G84" s="81">
        <f t="shared" si="9"/>
        <v>5600</v>
      </c>
      <c r="H84" s="80">
        <f t="shared" si="11"/>
        <v>3024</v>
      </c>
      <c r="I84" s="18" t="s">
        <v>22</v>
      </c>
      <c r="J84" s="18" t="s">
        <v>22</v>
      </c>
      <c r="K84" s="18" t="s">
        <v>22</v>
      </c>
      <c r="L84" s="84">
        <v>140000</v>
      </c>
    </row>
    <row r="85" spans="1:12" ht="21.75" customHeight="1">
      <c r="A85" s="11">
        <v>26</v>
      </c>
      <c r="B85" s="77" t="s">
        <v>21</v>
      </c>
      <c r="C85" s="8">
        <v>40</v>
      </c>
      <c r="D85" s="7">
        <v>600</v>
      </c>
      <c r="E85" s="7">
        <v>1800</v>
      </c>
      <c r="F85" s="8" t="s">
        <v>10</v>
      </c>
      <c r="G85" s="81">
        <f t="shared" si="9"/>
        <v>5600</v>
      </c>
      <c r="H85" s="80">
        <f t="shared" si="11"/>
        <v>6048</v>
      </c>
      <c r="I85" s="18" t="s">
        <v>22</v>
      </c>
      <c r="J85" s="18" t="s">
        <v>22</v>
      </c>
      <c r="K85" s="18" t="s">
        <v>22</v>
      </c>
      <c r="L85" s="84">
        <v>140000</v>
      </c>
    </row>
    <row r="86" spans="1:12" ht="21.75" customHeight="1">
      <c r="A86" s="11">
        <v>27</v>
      </c>
      <c r="B86" s="77" t="s">
        <v>21</v>
      </c>
      <c r="C86" s="8">
        <v>40</v>
      </c>
      <c r="D86" s="7">
        <v>200</v>
      </c>
      <c r="E86" s="7">
        <v>1030</v>
      </c>
      <c r="F86" s="8" t="s">
        <v>10</v>
      </c>
      <c r="G86" s="81">
        <f t="shared" si="9"/>
        <v>5600</v>
      </c>
      <c r="H86" s="80">
        <f t="shared" si="11"/>
        <v>1153.6</v>
      </c>
      <c r="I86" s="18" t="s">
        <v>22</v>
      </c>
      <c r="J86" s="18" t="s">
        <v>22</v>
      </c>
      <c r="K86" s="18" t="s">
        <v>22</v>
      </c>
      <c r="L86" s="84">
        <v>140000</v>
      </c>
    </row>
    <row r="87" spans="1:12" ht="21.75" customHeight="1">
      <c r="A87" s="11">
        <v>28</v>
      </c>
      <c r="B87" s="77" t="s">
        <v>21</v>
      </c>
      <c r="C87" s="8">
        <v>40</v>
      </c>
      <c r="D87" s="7">
        <v>950</v>
      </c>
      <c r="E87" s="7">
        <v>2200</v>
      </c>
      <c r="F87" s="8" t="s">
        <v>10</v>
      </c>
      <c r="G87" s="81">
        <f t="shared" si="9"/>
        <v>5600</v>
      </c>
      <c r="H87" s="80">
        <f t="shared" si="11"/>
        <v>11704</v>
      </c>
      <c r="I87" s="18" t="s">
        <v>22</v>
      </c>
      <c r="J87" s="18" t="s">
        <v>22</v>
      </c>
      <c r="K87" s="18" t="s">
        <v>22</v>
      </c>
      <c r="L87" s="84">
        <v>140000</v>
      </c>
    </row>
    <row r="88" spans="1:12" ht="21.75" customHeight="1">
      <c r="A88" s="11">
        <v>29</v>
      </c>
      <c r="B88" s="77" t="s">
        <v>21</v>
      </c>
      <c r="C88" s="8">
        <v>40</v>
      </c>
      <c r="D88" s="7">
        <v>950</v>
      </c>
      <c r="E88" s="7">
        <v>2200</v>
      </c>
      <c r="F88" s="8" t="s">
        <v>10</v>
      </c>
      <c r="G88" s="81">
        <f t="shared" si="9"/>
        <v>5600</v>
      </c>
      <c r="H88" s="80">
        <f t="shared" si="11"/>
        <v>11704</v>
      </c>
      <c r="I88" s="18" t="s">
        <v>22</v>
      </c>
      <c r="J88" s="18" t="s">
        <v>22</v>
      </c>
      <c r="K88" s="18" t="s">
        <v>22</v>
      </c>
      <c r="L88" s="84">
        <v>140000</v>
      </c>
    </row>
    <row r="89" spans="1:12" ht="21.75" customHeight="1">
      <c r="A89" s="11">
        <v>30</v>
      </c>
      <c r="B89" s="77" t="s">
        <v>21</v>
      </c>
      <c r="C89" s="8">
        <v>40</v>
      </c>
      <c r="D89" s="7">
        <v>950</v>
      </c>
      <c r="E89" s="7">
        <v>2400</v>
      </c>
      <c r="F89" s="8" t="s">
        <v>10</v>
      </c>
      <c r="G89" s="81">
        <f t="shared" si="9"/>
        <v>5600</v>
      </c>
      <c r="H89" s="80">
        <f t="shared" si="11"/>
        <v>12767.999999999998</v>
      </c>
      <c r="I89" s="18" t="s">
        <v>22</v>
      </c>
      <c r="J89" s="18" t="s">
        <v>22</v>
      </c>
      <c r="K89" s="18" t="s">
        <v>22</v>
      </c>
      <c r="L89" s="84">
        <v>140000</v>
      </c>
    </row>
    <row r="90" spans="1:12" ht="21.75" customHeight="1">
      <c r="A90" s="11">
        <v>31</v>
      </c>
      <c r="B90" s="77" t="s">
        <v>21</v>
      </c>
      <c r="C90" s="8">
        <v>40</v>
      </c>
      <c r="D90" s="7">
        <v>950</v>
      </c>
      <c r="E90" s="7">
        <v>3000</v>
      </c>
      <c r="F90" s="8" t="s">
        <v>10</v>
      </c>
      <c r="G90" s="81">
        <f t="shared" si="9"/>
        <v>5600</v>
      </c>
      <c r="H90" s="80">
        <f t="shared" si="11"/>
        <v>15960</v>
      </c>
      <c r="I90" s="18" t="s">
        <v>22</v>
      </c>
      <c r="J90" s="18" t="s">
        <v>22</v>
      </c>
      <c r="K90" s="18" t="s">
        <v>22</v>
      </c>
      <c r="L90" s="84">
        <v>140000</v>
      </c>
    </row>
    <row r="91" spans="1:12" ht="21.75" customHeight="1">
      <c r="A91" s="11">
        <v>32</v>
      </c>
      <c r="B91" s="77" t="s">
        <v>21</v>
      </c>
      <c r="C91" s="8">
        <v>40</v>
      </c>
      <c r="D91" s="7">
        <v>650</v>
      </c>
      <c r="E91" s="7">
        <v>4500</v>
      </c>
      <c r="F91" s="8" t="s">
        <v>10</v>
      </c>
      <c r="G91" s="81">
        <f>L91/1000*C91</f>
        <v>5600</v>
      </c>
      <c r="H91" s="80">
        <f>D91/1000*E91/1000*G91</f>
        <v>16379.999999999998</v>
      </c>
      <c r="I91" s="18" t="s">
        <v>22</v>
      </c>
      <c r="J91" s="18" t="s">
        <v>22</v>
      </c>
      <c r="K91" s="18" t="s">
        <v>22</v>
      </c>
      <c r="L91" s="84">
        <v>140000</v>
      </c>
    </row>
    <row r="92" spans="1:12" ht="21.75" customHeight="1">
      <c r="A92" s="11">
        <v>33</v>
      </c>
      <c r="B92" s="77" t="s">
        <v>21</v>
      </c>
      <c r="C92" s="8">
        <v>40</v>
      </c>
      <c r="D92" s="7">
        <v>700</v>
      </c>
      <c r="E92" s="7">
        <v>3000</v>
      </c>
      <c r="F92" s="8" t="s">
        <v>10</v>
      </c>
      <c r="G92" s="81">
        <f t="shared" si="9"/>
        <v>5600</v>
      </c>
      <c r="H92" s="80" t="s">
        <v>191</v>
      </c>
      <c r="I92" s="18" t="s">
        <v>22</v>
      </c>
      <c r="J92" s="18" t="s">
        <v>22</v>
      </c>
      <c r="K92" s="18" t="s">
        <v>22</v>
      </c>
      <c r="L92" s="84">
        <v>140000</v>
      </c>
    </row>
    <row r="93" spans="1:12" ht="21.75" customHeight="1">
      <c r="A93" s="11">
        <v>34</v>
      </c>
      <c r="B93" s="77" t="s">
        <v>21</v>
      </c>
      <c r="C93" s="8">
        <v>40</v>
      </c>
      <c r="D93" s="7">
        <v>650</v>
      </c>
      <c r="E93" s="7">
        <v>2000</v>
      </c>
      <c r="F93" s="8" t="s">
        <v>10</v>
      </c>
      <c r="G93" s="81">
        <f t="shared" si="9"/>
        <v>5600</v>
      </c>
      <c r="H93" s="80">
        <f t="shared" si="11"/>
        <v>7280</v>
      </c>
      <c r="I93" s="18" t="s">
        <v>22</v>
      </c>
      <c r="J93" s="18" t="s">
        <v>22</v>
      </c>
      <c r="K93" s="18" t="s">
        <v>22</v>
      </c>
      <c r="L93" s="84">
        <v>140000</v>
      </c>
    </row>
    <row r="94" spans="1:12" ht="21.75" customHeight="1">
      <c r="A94" s="11">
        <v>35</v>
      </c>
      <c r="B94" s="77" t="s">
        <v>21</v>
      </c>
      <c r="C94" s="8">
        <v>40</v>
      </c>
      <c r="D94" s="7">
        <v>200</v>
      </c>
      <c r="E94" s="7">
        <v>1030</v>
      </c>
      <c r="F94" s="8" t="s">
        <v>10</v>
      </c>
      <c r="G94" s="81">
        <f t="shared" si="9"/>
        <v>5600</v>
      </c>
      <c r="H94" s="80">
        <f t="shared" si="11"/>
        <v>1153.6</v>
      </c>
      <c r="I94" s="18" t="s">
        <v>22</v>
      </c>
      <c r="J94" s="18" t="s">
        <v>22</v>
      </c>
      <c r="K94" s="18" t="s">
        <v>22</v>
      </c>
      <c r="L94" s="84">
        <v>140000</v>
      </c>
    </row>
    <row r="95" spans="1:12" ht="21.75" customHeight="1">
      <c r="A95" s="11">
        <v>36</v>
      </c>
      <c r="B95" s="77" t="s">
        <v>21</v>
      </c>
      <c r="C95" s="8">
        <v>40</v>
      </c>
      <c r="D95" s="7">
        <v>650</v>
      </c>
      <c r="E95" s="7">
        <v>4500</v>
      </c>
      <c r="F95" s="8" t="s">
        <v>10</v>
      </c>
      <c r="G95" s="81">
        <f t="shared" si="9"/>
        <v>5600</v>
      </c>
      <c r="H95" s="80">
        <f t="shared" si="11"/>
        <v>16379.999999999998</v>
      </c>
      <c r="I95" s="18" t="s">
        <v>22</v>
      </c>
      <c r="J95" s="18" t="s">
        <v>22</v>
      </c>
      <c r="K95" s="18" t="s">
        <v>22</v>
      </c>
      <c r="L95" s="84">
        <v>140000</v>
      </c>
    </row>
    <row r="96" spans="1:12" ht="31.5" customHeight="1">
      <c r="A96" s="129"/>
      <c r="B96" s="130"/>
      <c r="C96" s="131"/>
      <c r="D96" s="132"/>
      <c r="E96" s="132"/>
      <c r="F96" s="131"/>
      <c r="G96" s="87"/>
      <c r="H96" s="133"/>
      <c r="I96" s="66"/>
      <c r="J96" s="66"/>
      <c r="K96" s="66"/>
      <c r="L96" s="112"/>
    </row>
    <row r="97" spans="1:11" ht="31.5" customHeight="1">
      <c r="A97" s="189" t="s">
        <v>24</v>
      </c>
      <c r="B97" s="189"/>
      <c r="C97" s="189"/>
      <c r="D97" s="189"/>
      <c r="E97" s="189"/>
      <c r="F97" s="189"/>
      <c r="G97" s="189"/>
      <c r="H97" s="189"/>
      <c r="I97" s="189"/>
      <c r="J97" s="189"/>
      <c r="K97" s="189"/>
    </row>
    <row r="98" spans="1:11" ht="31.5" customHeight="1">
      <c r="A98" s="13" t="s">
        <v>5</v>
      </c>
      <c r="B98" s="76" t="s">
        <v>6</v>
      </c>
      <c r="C98" s="183" t="s">
        <v>11</v>
      </c>
      <c r="D98" s="183"/>
      <c r="E98" s="183"/>
      <c r="F98" s="14" t="s">
        <v>7</v>
      </c>
      <c r="G98" s="14" t="s">
        <v>8</v>
      </c>
      <c r="H98" s="15" t="s">
        <v>12</v>
      </c>
      <c r="I98" s="7" t="s">
        <v>20</v>
      </c>
      <c r="J98" s="14" t="s">
        <v>8</v>
      </c>
      <c r="K98" s="15" t="s">
        <v>12</v>
      </c>
    </row>
    <row r="99" spans="1:12" ht="20.25" customHeight="1">
      <c r="A99" s="11">
        <v>1</v>
      </c>
      <c r="B99" s="77" t="s">
        <v>25</v>
      </c>
      <c r="C99" s="8">
        <v>18</v>
      </c>
      <c r="D99" s="7">
        <v>950</v>
      </c>
      <c r="E99" s="7">
        <v>3000</v>
      </c>
      <c r="F99" s="8" t="s">
        <v>10</v>
      </c>
      <c r="G99" s="81">
        <f>L99/1000*C99</f>
        <v>2466</v>
      </c>
      <c r="H99" s="80">
        <f>G99*E99*D99/1000000</f>
        <v>7028.1</v>
      </c>
      <c r="I99" s="18"/>
      <c r="J99" s="18"/>
      <c r="K99" s="18"/>
      <c r="L99" s="84">
        <v>137000</v>
      </c>
    </row>
    <row r="100" spans="1:12" ht="15.75">
      <c r="A100" s="11">
        <v>2</v>
      </c>
      <c r="B100" s="77" t="s">
        <v>25</v>
      </c>
      <c r="C100" s="8">
        <v>20</v>
      </c>
      <c r="D100" s="7">
        <v>810</v>
      </c>
      <c r="E100" s="7">
        <v>2400</v>
      </c>
      <c r="F100" s="8" t="s">
        <v>10</v>
      </c>
      <c r="G100" s="81">
        <f aca="true" t="shared" si="12" ref="G100:G105">L100/1000*C100</f>
        <v>2740</v>
      </c>
      <c r="H100" s="80">
        <f aca="true" t="shared" si="13" ref="H100:H105">G100*E100*D100/1000000</f>
        <v>5326.56</v>
      </c>
      <c r="I100" s="18"/>
      <c r="J100" s="18"/>
      <c r="K100" s="18"/>
      <c r="L100" s="84">
        <v>137000</v>
      </c>
    </row>
    <row r="101" spans="1:12" ht="15.75">
      <c r="A101" s="11">
        <v>3</v>
      </c>
      <c r="B101" s="77" t="s">
        <v>25</v>
      </c>
      <c r="C101" s="8">
        <v>20</v>
      </c>
      <c r="D101" s="7">
        <v>1000</v>
      </c>
      <c r="E101" s="7">
        <v>3000</v>
      </c>
      <c r="F101" s="8" t="s">
        <v>10</v>
      </c>
      <c r="G101" s="81">
        <f t="shared" si="12"/>
        <v>2740</v>
      </c>
      <c r="H101" s="80">
        <f t="shared" si="13"/>
        <v>8220</v>
      </c>
      <c r="I101" s="18"/>
      <c r="J101" s="18"/>
      <c r="K101" s="18"/>
      <c r="L101" s="84">
        <v>137000</v>
      </c>
    </row>
    <row r="102" spans="1:12" ht="15.75">
      <c r="A102" s="11">
        <v>4</v>
      </c>
      <c r="B102" s="77" t="s">
        <v>25</v>
      </c>
      <c r="C102" s="8">
        <v>40</v>
      </c>
      <c r="D102" s="7">
        <v>650</v>
      </c>
      <c r="E102" s="7">
        <v>2900</v>
      </c>
      <c r="F102" s="8" t="s">
        <v>10</v>
      </c>
      <c r="G102" s="81">
        <f t="shared" si="12"/>
        <v>5280</v>
      </c>
      <c r="H102" s="80">
        <f t="shared" si="13"/>
        <v>9952.8</v>
      </c>
      <c r="I102" s="18"/>
      <c r="J102" s="18"/>
      <c r="K102" s="18"/>
      <c r="L102" s="84">
        <v>132000</v>
      </c>
    </row>
    <row r="103" spans="1:12" ht="15.75">
      <c r="A103" s="11">
        <v>5</v>
      </c>
      <c r="B103" s="77" t="s">
        <v>25</v>
      </c>
      <c r="C103" s="8">
        <v>40</v>
      </c>
      <c r="D103" s="7">
        <v>650</v>
      </c>
      <c r="E103" s="7">
        <v>4000</v>
      </c>
      <c r="F103" s="8" t="s">
        <v>10</v>
      </c>
      <c r="G103" s="81">
        <f t="shared" si="12"/>
        <v>5280</v>
      </c>
      <c r="H103" s="80">
        <f t="shared" si="13"/>
        <v>13728</v>
      </c>
      <c r="I103" s="18"/>
      <c r="J103" s="18"/>
      <c r="K103" s="18"/>
      <c r="L103" s="84">
        <v>132000</v>
      </c>
    </row>
    <row r="104" spans="1:12" ht="15.75">
      <c r="A104" s="11">
        <v>6</v>
      </c>
      <c r="B104" s="77" t="s">
        <v>25</v>
      </c>
      <c r="C104" s="8">
        <v>40</v>
      </c>
      <c r="D104" s="7">
        <v>950</v>
      </c>
      <c r="E104" s="7">
        <v>2400</v>
      </c>
      <c r="F104" s="8" t="s">
        <v>10</v>
      </c>
      <c r="G104" s="81">
        <f t="shared" si="12"/>
        <v>5280</v>
      </c>
      <c r="H104" s="80">
        <f t="shared" si="13"/>
        <v>12038.4</v>
      </c>
      <c r="I104" s="18"/>
      <c r="J104" s="18"/>
      <c r="K104" s="18"/>
      <c r="L104" s="84">
        <v>132000</v>
      </c>
    </row>
    <row r="105" spans="1:12" ht="15.75">
      <c r="A105" s="11">
        <v>6</v>
      </c>
      <c r="B105" s="77" t="s">
        <v>25</v>
      </c>
      <c r="C105" s="8">
        <v>40</v>
      </c>
      <c r="D105" s="7">
        <v>950</v>
      </c>
      <c r="E105" s="7">
        <v>3000</v>
      </c>
      <c r="F105" s="8" t="s">
        <v>10</v>
      </c>
      <c r="G105" s="81">
        <f t="shared" si="12"/>
        <v>5280</v>
      </c>
      <c r="H105" s="80">
        <f t="shared" si="13"/>
        <v>15048</v>
      </c>
      <c r="I105" s="18"/>
      <c r="J105" s="18"/>
      <c r="K105" s="18"/>
      <c r="L105" s="84">
        <v>132000</v>
      </c>
    </row>
  </sheetData>
  <sheetProtection/>
  <mergeCells count="13">
    <mergeCell ref="A97:K97"/>
    <mergeCell ref="A1:K1"/>
    <mergeCell ref="A5:K5"/>
    <mergeCell ref="C98:E98"/>
    <mergeCell ref="A16:K16"/>
    <mergeCell ref="A3:K3"/>
    <mergeCell ref="A2:K2"/>
    <mergeCell ref="C30:E30"/>
    <mergeCell ref="A29:K29"/>
    <mergeCell ref="A58:K58"/>
    <mergeCell ref="C59:E59"/>
    <mergeCell ref="C6:E6"/>
    <mergeCell ref="C17:E17"/>
  </mergeCells>
  <hyperlinks>
    <hyperlink ref="E4" r:id="rId1" display="www.skompl.ru"/>
  </hyperlink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85" r:id="rId2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tabSelected="1" view="pageBreakPreview" zoomScaleSheetLayoutView="100" zoomScalePageLayoutView="0" workbookViewId="0" topLeftCell="B5">
      <selection activeCell="P92" sqref="P92"/>
    </sheetView>
  </sheetViews>
  <sheetFormatPr defaultColWidth="9.140625" defaultRowHeight="12.75"/>
  <cols>
    <col min="1" max="1" width="6.57421875" style="0" customWidth="1"/>
    <col min="2" max="2" width="26.57421875" style="0" customWidth="1"/>
    <col min="3" max="3" width="8.140625" style="0" customWidth="1"/>
    <col min="4" max="4" width="8.28125" style="0" customWidth="1"/>
    <col min="5" max="5" width="9.28125" style="0" bestFit="1" customWidth="1"/>
    <col min="7" max="7" width="9.28125" style="0" bestFit="1" customWidth="1"/>
    <col min="8" max="8" width="11.28125" style="0" bestFit="1" customWidth="1"/>
    <col min="9" max="10" width="6.421875" style="0" customWidth="1"/>
    <col min="11" max="11" width="7.8515625" style="0" customWidth="1"/>
    <col min="12" max="12" width="11.140625" style="0" customWidth="1"/>
    <col min="14" max="14" width="10.00390625" style="0" customWidth="1"/>
    <col min="15" max="15" width="17.140625" style="0" customWidth="1"/>
    <col min="16" max="16" width="15.00390625" style="0" customWidth="1"/>
    <col min="17" max="17" width="13.421875" style="0" customWidth="1"/>
    <col min="18" max="18" width="15.8515625" style="0" customWidth="1"/>
  </cols>
  <sheetData>
    <row r="1" spans="1:11" ht="12.75">
      <c r="A1" s="190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1" ht="15.75">
      <c r="A2" s="185" t="s">
        <v>110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5.75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1:9" ht="15.75">
      <c r="A4" s="1"/>
      <c r="B4" s="2" t="s">
        <v>2</v>
      </c>
      <c r="C4" s="3"/>
      <c r="D4" s="3"/>
      <c r="E4" s="21" t="s">
        <v>3</v>
      </c>
      <c r="F4" s="4"/>
      <c r="G4" s="4"/>
      <c r="H4" s="5"/>
      <c r="I4" s="6"/>
    </row>
    <row r="5" spans="1:11" ht="15.75">
      <c r="A5" s="189" t="s">
        <v>19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2" ht="47.25">
      <c r="A6" s="13" t="s">
        <v>5</v>
      </c>
      <c r="B6" s="14" t="s">
        <v>6</v>
      </c>
      <c r="C6" s="186" t="s">
        <v>11</v>
      </c>
      <c r="D6" s="187"/>
      <c r="E6" s="188"/>
      <c r="F6" s="14" t="s">
        <v>7</v>
      </c>
      <c r="G6" s="14" t="s">
        <v>8</v>
      </c>
      <c r="H6" s="15" t="s">
        <v>12</v>
      </c>
      <c r="I6" s="7" t="s">
        <v>20</v>
      </c>
      <c r="J6" s="14" t="s">
        <v>8</v>
      </c>
      <c r="K6" s="15" t="s">
        <v>12</v>
      </c>
      <c r="L6" s="14" t="s">
        <v>152</v>
      </c>
    </row>
    <row r="7" spans="1:12" ht="32.25" customHeight="1">
      <c r="A7" s="11">
        <v>1</v>
      </c>
      <c r="B7" s="12" t="s">
        <v>26</v>
      </c>
      <c r="C7" s="103">
        <v>20</v>
      </c>
      <c r="D7" s="104">
        <v>200</v>
      </c>
      <c r="E7" s="104">
        <v>1000</v>
      </c>
      <c r="F7" s="8" t="s">
        <v>10</v>
      </c>
      <c r="G7" s="93">
        <f>L7/(1000/C7)</f>
        <v>2500</v>
      </c>
      <c r="H7" s="94">
        <f>D7/1000*E7/1000*G7</f>
        <v>500</v>
      </c>
      <c r="I7" s="88" t="s">
        <v>18</v>
      </c>
      <c r="J7" s="89">
        <v>1843</v>
      </c>
      <c r="K7" s="96">
        <f aca="true" t="shared" si="0" ref="K7:K31">D7/1000*E7/1000*J7</f>
        <v>368.6</v>
      </c>
      <c r="L7" s="100">
        <v>125000</v>
      </c>
    </row>
    <row r="8" spans="1:12" ht="32.25" customHeight="1">
      <c r="A8" s="11">
        <v>2</v>
      </c>
      <c r="B8" s="12" t="s">
        <v>26</v>
      </c>
      <c r="C8" s="103">
        <v>20</v>
      </c>
      <c r="D8" s="104">
        <v>620</v>
      </c>
      <c r="E8" s="104">
        <v>1100</v>
      </c>
      <c r="F8" s="8" t="s">
        <v>10</v>
      </c>
      <c r="G8" s="93">
        <f aca="true" t="shared" si="1" ref="G8:G31">L8/(1000/C8)</f>
        <v>2500</v>
      </c>
      <c r="H8" s="94">
        <f aca="true" t="shared" si="2" ref="H8:H31">D8/1000*E8/1000*G8</f>
        <v>1705.0000000000002</v>
      </c>
      <c r="I8" s="88" t="s">
        <v>18</v>
      </c>
      <c r="J8" s="89">
        <v>1843</v>
      </c>
      <c r="K8" s="96">
        <f t="shared" si="0"/>
        <v>1256.9260000000002</v>
      </c>
      <c r="L8" s="100">
        <v>125000</v>
      </c>
    </row>
    <row r="9" spans="1:12" ht="32.25" customHeight="1">
      <c r="A9" s="11">
        <v>3</v>
      </c>
      <c r="B9" s="12" t="s">
        <v>26</v>
      </c>
      <c r="C9" s="103">
        <v>20</v>
      </c>
      <c r="D9" s="104">
        <v>200</v>
      </c>
      <c r="E9" s="104">
        <v>1200</v>
      </c>
      <c r="F9" s="8" t="s">
        <v>10</v>
      </c>
      <c r="G9" s="93">
        <f t="shared" si="1"/>
        <v>2500</v>
      </c>
      <c r="H9" s="94">
        <f t="shared" si="2"/>
        <v>600</v>
      </c>
      <c r="I9" s="88" t="s">
        <v>18</v>
      </c>
      <c r="J9" s="89">
        <v>1843</v>
      </c>
      <c r="K9" s="96">
        <f t="shared" si="0"/>
        <v>442.32</v>
      </c>
      <c r="L9" s="100">
        <v>125000</v>
      </c>
    </row>
    <row r="10" spans="1:12" ht="32.25" customHeight="1">
      <c r="A10" s="11">
        <v>4</v>
      </c>
      <c r="B10" s="12" t="s">
        <v>26</v>
      </c>
      <c r="C10" s="103">
        <v>20</v>
      </c>
      <c r="D10" s="104">
        <v>410</v>
      </c>
      <c r="E10" s="104">
        <v>1300</v>
      </c>
      <c r="F10" s="8" t="s">
        <v>10</v>
      </c>
      <c r="G10" s="93">
        <f t="shared" si="1"/>
        <v>2500</v>
      </c>
      <c r="H10" s="94">
        <f t="shared" si="2"/>
        <v>1332.5</v>
      </c>
      <c r="I10" s="88" t="s">
        <v>18</v>
      </c>
      <c r="J10" s="89">
        <v>1891</v>
      </c>
      <c r="K10" s="96">
        <f t="shared" si="0"/>
        <v>1007.903</v>
      </c>
      <c r="L10" s="100">
        <v>125000</v>
      </c>
    </row>
    <row r="11" spans="1:12" ht="32.25" customHeight="1">
      <c r="A11" s="11">
        <v>5</v>
      </c>
      <c r="B11" s="12" t="s">
        <v>26</v>
      </c>
      <c r="C11" s="103">
        <v>20</v>
      </c>
      <c r="D11" s="104">
        <v>610</v>
      </c>
      <c r="E11" s="104">
        <v>1500</v>
      </c>
      <c r="F11" s="8" t="s">
        <v>10</v>
      </c>
      <c r="G11" s="93">
        <f t="shared" si="1"/>
        <v>2500</v>
      </c>
      <c r="H11" s="94">
        <f t="shared" si="2"/>
        <v>2287.5</v>
      </c>
      <c r="I11" s="88" t="s">
        <v>18</v>
      </c>
      <c r="J11" s="89">
        <v>1891</v>
      </c>
      <c r="K11" s="96">
        <f t="shared" si="0"/>
        <v>1730.265</v>
      </c>
      <c r="L11" s="100">
        <v>125000</v>
      </c>
    </row>
    <row r="12" spans="1:12" ht="32.25" customHeight="1">
      <c r="A12" s="11">
        <v>6</v>
      </c>
      <c r="B12" s="12" t="s">
        <v>26</v>
      </c>
      <c r="C12" s="103">
        <v>20</v>
      </c>
      <c r="D12" s="104">
        <v>600</v>
      </c>
      <c r="E12" s="104">
        <v>2200</v>
      </c>
      <c r="F12" s="8" t="s">
        <v>10</v>
      </c>
      <c r="G12" s="93">
        <f t="shared" si="1"/>
        <v>2700</v>
      </c>
      <c r="H12" s="94">
        <f t="shared" si="2"/>
        <v>3564</v>
      </c>
      <c r="I12" s="88" t="s">
        <v>18</v>
      </c>
      <c r="J12" s="89">
        <v>2250</v>
      </c>
      <c r="K12" s="96">
        <f t="shared" si="0"/>
        <v>2970</v>
      </c>
      <c r="L12" s="100">
        <v>135000</v>
      </c>
    </row>
    <row r="13" spans="1:12" ht="32.25" customHeight="1">
      <c r="A13" s="11">
        <v>7</v>
      </c>
      <c r="B13" s="12" t="s">
        <v>26</v>
      </c>
      <c r="C13" s="103">
        <v>20</v>
      </c>
      <c r="D13" s="104">
        <v>810</v>
      </c>
      <c r="E13" s="104">
        <v>2400</v>
      </c>
      <c r="F13" s="8" t="s">
        <v>10</v>
      </c>
      <c r="G13" s="93">
        <f t="shared" si="1"/>
        <v>2700</v>
      </c>
      <c r="H13" s="94">
        <f t="shared" si="2"/>
        <v>5248.8</v>
      </c>
      <c r="I13" s="88" t="s">
        <v>18</v>
      </c>
      <c r="J13" s="89">
        <v>2250</v>
      </c>
      <c r="K13" s="96">
        <f t="shared" si="0"/>
        <v>4374</v>
      </c>
      <c r="L13" s="100">
        <v>135000</v>
      </c>
    </row>
    <row r="14" spans="1:12" ht="32.25" customHeight="1">
      <c r="A14" s="11">
        <v>8</v>
      </c>
      <c r="B14" s="12" t="s">
        <v>26</v>
      </c>
      <c r="C14" s="103">
        <v>20</v>
      </c>
      <c r="D14" s="104">
        <v>810</v>
      </c>
      <c r="E14" s="104">
        <v>2500</v>
      </c>
      <c r="F14" s="8" t="s">
        <v>10</v>
      </c>
      <c r="G14" s="93">
        <f t="shared" si="1"/>
        <v>2700</v>
      </c>
      <c r="H14" s="94">
        <f t="shared" si="2"/>
        <v>5467.500000000001</v>
      </c>
      <c r="I14" s="88" t="s">
        <v>18</v>
      </c>
      <c r="J14" s="89">
        <v>2250</v>
      </c>
      <c r="K14" s="96">
        <f t="shared" si="0"/>
        <v>4556.250000000001</v>
      </c>
      <c r="L14" s="100">
        <v>135000</v>
      </c>
    </row>
    <row r="15" spans="1:12" ht="32.25" customHeight="1">
      <c r="A15" s="11">
        <v>9</v>
      </c>
      <c r="B15" s="12" t="s">
        <v>26</v>
      </c>
      <c r="C15" s="103">
        <v>20</v>
      </c>
      <c r="D15" s="104">
        <v>810</v>
      </c>
      <c r="E15" s="104">
        <v>3000</v>
      </c>
      <c r="F15" s="8" t="s">
        <v>10</v>
      </c>
      <c r="G15" s="93">
        <f t="shared" si="1"/>
        <v>2700</v>
      </c>
      <c r="H15" s="94">
        <f t="shared" si="2"/>
        <v>6561</v>
      </c>
      <c r="I15" s="88" t="s">
        <v>18</v>
      </c>
      <c r="J15" s="89">
        <v>2250</v>
      </c>
      <c r="K15" s="96">
        <f t="shared" si="0"/>
        <v>5467.5</v>
      </c>
      <c r="L15" s="100">
        <v>135000</v>
      </c>
    </row>
    <row r="16" spans="1:12" ht="32.25" customHeight="1">
      <c r="A16" s="11">
        <v>10</v>
      </c>
      <c r="B16" s="12" t="s">
        <v>26</v>
      </c>
      <c r="C16" s="103">
        <v>40</v>
      </c>
      <c r="D16" s="104">
        <v>320</v>
      </c>
      <c r="E16" s="104">
        <v>900</v>
      </c>
      <c r="F16" s="8" t="s">
        <v>10</v>
      </c>
      <c r="G16" s="93">
        <f t="shared" si="1"/>
        <v>4200</v>
      </c>
      <c r="H16" s="94">
        <f>D16/1000*E16/1000*G16</f>
        <v>1209.6</v>
      </c>
      <c r="I16" s="88" t="s">
        <v>18</v>
      </c>
      <c r="J16" s="89">
        <v>3608</v>
      </c>
      <c r="K16" s="96">
        <f t="shared" si="0"/>
        <v>1039.1039999999998</v>
      </c>
      <c r="L16" s="100">
        <v>105000</v>
      </c>
    </row>
    <row r="17" spans="1:12" ht="32.25" customHeight="1">
      <c r="A17" s="11">
        <v>11</v>
      </c>
      <c r="B17" s="12" t="s">
        <v>26</v>
      </c>
      <c r="C17" s="103">
        <v>40</v>
      </c>
      <c r="D17" s="104">
        <v>440</v>
      </c>
      <c r="E17" s="104">
        <v>470</v>
      </c>
      <c r="F17" s="8" t="s">
        <v>10</v>
      </c>
      <c r="G17" s="93">
        <f t="shared" si="1"/>
        <v>4200</v>
      </c>
      <c r="H17" s="94">
        <f t="shared" si="2"/>
        <v>868.5600000000001</v>
      </c>
      <c r="I17" s="88" t="s">
        <v>18</v>
      </c>
      <c r="J17" s="89">
        <v>3608</v>
      </c>
      <c r="K17" s="96">
        <f t="shared" si="0"/>
        <v>746.1344</v>
      </c>
      <c r="L17" s="100">
        <v>105000</v>
      </c>
    </row>
    <row r="18" spans="1:12" ht="32.25" customHeight="1">
      <c r="A18" s="11">
        <v>12</v>
      </c>
      <c r="B18" s="12" t="s">
        <v>26</v>
      </c>
      <c r="C18" s="103">
        <v>40</v>
      </c>
      <c r="D18" s="104">
        <v>300</v>
      </c>
      <c r="E18" s="104">
        <v>1100</v>
      </c>
      <c r="F18" s="8" t="s">
        <v>10</v>
      </c>
      <c r="G18" s="93">
        <f t="shared" si="1"/>
        <v>4200</v>
      </c>
      <c r="H18" s="94">
        <f t="shared" si="2"/>
        <v>1386</v>
      </c>
      <c r="I18" s="88" t="s">
        <v>18</v>
      </c>
      <c r="J18" s="89">
        <v>3608</v>
      </c>
      <c r="K18" s="96">
        <f t="shared" si="0"/>
        <v>1190.64</v>
      </c>
      <c r="L18" s="100">
        <v>105000</v>
      </c>
    </row>
    <row r="19" spans="1:12" ht="32.25" customHeight="1">
      <c r="A19" s="11">
        <v>13</v>
      </c>
      <c r="B19" s="12" t="s">
        <v>26</v>
      </c>
      <c r="C19" s="103">
        <v>40</v>
      </c>
      <c r="D19" s="104">
        <v>320</v>
      </c>
      <c r="E19" s="104">
        <v>1000</v>
      </c>
      <c r="F19" s="8" t="s">
        <v>10</v>
      </c>
      <c r="G19" s="93">
        <f t="shared" si="1"/>
        <v>4200</v>
      </c>
      <c r="H19" s="94">
        <f t="shared" si="2"/>
        <v>1344</v>
      </c>
      <c r="I19" s="88" t="s">
        <v>18</v>
      </c>
      <c r="J19" s="89">
        <v>3608</v>
      </c>
      <c r="K19" s="96">
        <f t="shared" si="0"/>
        <v>1154.56</v>
      </c>
      <c r="L19" s="100">
        <v>105000</v>
      </c>
    </row>
    <row r="20" spans="1:12" ht="32.25" customHeight="1">
      <c r="A20" s="11">
        <v>14</v>
      </c>
      <c r="B20" s="12" t="s">
        <v>26</v>
      </c>
      <c r="C20" s="103">
        <v>40</v>
      </c>
      <c r="D20" s="104">
        <v>320</v>
      </c>
      <c r="E20" s="104">
        <v>1100</v>
      </c>
      <c r="F20" s="8" t="s">
        <v>10</v>
      </c>
      <c r="G20" s="93">
        <f t="shared" si="1"/>
        <v>4200</v>
      </c>
      <c r="H20" s="94">
        <f t="shared" si="2"/>
        <v>1478.3999999999999</v>
      </c>
      <c r="I20" s="88" t="s">
        <v>18</v>
      </c>
      <c r="J20" s="89">
        <v>3608</v>
      </c>
      <c r="K20" s="96">
        <f t="shared" si="0"/>
        <v>1270.0159999999998</v>
      </c>
      <c r="L20" s="100">
        <v>105000</v>
      </c>
    </row>
    <row r="21" spans="1:12" ht="32.25" customHeight="1">
      <c r="A21" s="11">
        <v>15</v>
      </c>
      <c r="B21" s="12" t="s">
        <v>26</v>
      </c>
      <c r="C21" s="103">
        <v>40</v>
      </c>
      <c r="D21" s="104">
        <v>320</v>
      </c>
      <c r="E21" s="104">
        <v>1200</v>
      </c>
      <c r="F21" s="8" t="s">
        <v>10</v>
      </c>
      <c r="G21" s="93">
        <f t="shared" si="1"/>
        <v>4400</v>
      </c>
      <c r="H21" s="94">
        <f>D21/1000*E21/1000*G21</f>
        <v>1689.6000000000001</v>
      </c>
      <c r="I21" s="88" t="s">
        <v>18</v>
      </c>
      <c r="J21" s="89">
        <v>3608</v>
      </c>
      <c r="K21" s="96">
        <f t="shared" si="0"/>
        <v>1385.472</v>
      </c>
      <c r="L21" s="100">
        <v>110000</v>
      </c>
    </row>
    <row r="22" spans="1:12" ht="32.25" customHeight="1">
      <c r="A22" s="11">
        <v>16</v>
      </c>
      <c r="B22" s="12" t="s">
        <v>26</v>
      </c>
      <c r="C22" s="103">
        <v>40</v>
      </c>
      <c r="D22" s="104">
        <v>300</v>
      </c>
      <c r="E22" s="104">
        <v>1300</v>
      </c>
      <c r="F22" s="8" t="s">
        <v>10</v>
      </c>
      <c r="G22" s="93">
        <f t="shared" si="1"/>
        <v>4200</v>
      </c>
      <c r="H22" s="94">
        <f t="shared" si="2"/>
        <v>1638</v>
      </c>
      <c r="I22" s="88" t="s">
        <v>18</v>
      </c>
      <c r="J22" s="89">
        <v>3608</v>
      </c>
      <c r="K22" s="97">
        <f t="shared" si="0"/>
        <v>1407.1200000000001</v>
      </c>
      <c r="L22" s="100">
        <v>105000</v>
      </c>
    </row>
    <row r="23" spans="1:12" ht="32.25" customHeight="1">
      <c r="A23" s="11">
        <v>17</v>
      </c>
      <c r="B23" s="12" t="s">
        <v>26</v>
      </c>
      <c r="C23" s="103">
        <v>40</v>
      </c>
      <c r="D23" s="104">
        <v>320</v>
      </c>
      <c r="E23" s="104">
        <v>1300</v>
      </c>
      <c r="F23" s="8" t="s">
        <v>10</v>
      </c>
      <c r="G23" s="93">
        <f t="shared" si="1"/>
        <v>4200</v>
      </c>
      <c r="H23" s="94">
        <f t="shared" si="2"/>
        <v>1747.1999999999998</v>
      </c>
      <c r="I23" s="88" t="s">
        <v>18</v>
      </c>
      <c r="J23" s="91">
        <v>3608</v>
      </c>
      <c r="K23" s="97">
        <f t="shared" si="0"/>
        <v>1500.9279999999999</v>
      </c>
      <c r="L23" s="100">
        <v>105000</v>
      </c>
    </row>
    <row r="24" spans="1:12" ht="32.25" customHeight="1">
      <c r="A24" s="11">
        <v>18</v>
      </c>
      <c r="B24" s="12" t="s">
        <v>26</v>
      </c>
      <c r="C24" s="103">
        <v>40</v>
      </c>
      <c r="D24" s="104">
        <v>360</v>
      </c>
      <c r="E24" s="104">
        <v>1500</v>
      </c>
      <c r="F24" s="8" t="s">
        <v>10</v>
      </c>
      <c r="G24" s="93">
        <f t="shared" si="1"/>
        <v>4400</v>
      </c>
      <c r="H24" s="94">
        <f t="shared" si="2"/>
        <v>2376</v>
      </c>
      <c r="I24" s="88" t="s">
        <v>18</v>
      </c>
      <c r="J24" s="91">
        <v>3608</v>
      </c>
      <c r="K24" s="97">
        <f t="shared" si="0"/>
        <v>1948.3200000000002</v>
      </c>
      <c r="L24" s="100">
        <v>110000</v>
      </c>
    </row>
    <row r="25" spans="1:12" ht="32.25" customHeight="1">
      <c r="A25" s="11">
        <v>19</v>
      </c>
      <c r="B25" s="12" t="s">
        <v>26</v>
      </c>
      <c r="C25" s="103">
        <v>40</v>
      </c>
      <c r="D25" s="104">
        <v>180</v>
      </c>
      <c r="E25" s="104">
        <v>1800</v>
      </c>
      <c r="F25" s="8" t="s">
        <v>10</v>
      </c>
      <c r="G25" s="93">
        <f t="shared" si="1"/>
        <v>4400</v>
      </c>
      <c r="H25" s="94">
        <f t="shared" si="2"/>
        <v>1425.6000000000001</v>
      </c>
      <c r="I25" s="88" t="s">
        <v>18</v>
      </c>
      <c r="J25" s="91">
        <v>3686</v>
      </c>
      <c r="K25" s="97">
        <f t="shared" si="0"/>
        <v>1194.2640000000001</v>
      </c>
      <c r="L25" s="100">
        <v>110000</v>
      </c>
    </row>
    <row r="26" spans="1:12" ht="32.25" customHeight="1">
      <c r="A26" s="11">
        <v>20</v>
      </c>
      <c r="B26" s="12" t="s">
        <v>26</v>
      </c>
      <c r="C26" s="103">
        <v>40</v>
      </c>
      <c r="D26" s="104">
        <v>1000</v>
      </c>
      <c r="E26" s="104">
        <v>2000</v>
      </c>
      <c r="F26" s="8" t="s">
        <v>10</v>
      </c>
      <c r="G26" s="93">
        <f t="shared" si="1"/>
        <v>5200</v>
      </c>
      <c r="H26" s="94">
        <f t="shared" si="2"/>
        <v>10400</v>
      </c>
      <c r="I26" s="88" t="s">
        <v>18</v>
      </c>
      <c r="J26" s="91">
        <v>4350</v>
      </c>
      <c r="K26" s="97">
        <f t="shared" si="0"/>
        <v>8700</v>
      </c>
      <c r="L26" s="100">
        <v>130000</v>
      </c>
    </row>
    <row r="27" spans="1:12" ht="32.25" customHeight="1">
      <c r="A27" s="11">
        <v>21</v>
      </c>
      <c r="B27" s="22" t="s">
        <v>26</v>
      </c>
      <c r="C27" s="105">
        <v>40</v>
      </c>
      <c r="D27" s="106">
        <v>1000</v>
      </c>
      <c r="E27" s="107">
        <v>2200</v>
      </c>
      <c r="F27" s="23" t="s">
        <v>10</v>
      </c>
      <c r="G27" s="93">
        <f t="shared" si="1"/>
        <v>5200</v>
      </c>
      <c r="H27" s="95">
        <f t="shared" si="2"/>
        <v>11440.000000000002</v>
      </c>
      <c r="I27" s="98" t="s">
        <v>18</v>
      </c>
      <c r="J27" s="91">
        <v>4500</v>
      </c>
      <c r="K27" s="99">
        <f t="shared" si="0"/>
        <v>9900</v>
      </c>
      <c r="L27" s="100">
        <v>130000</v>
      </c>
    </row>
    <row r="28" spans="1:12" ht="32.25" customHeight="1">
      <c r="A28" s="11">
        <v>22</v>
      </c>
      <c r="B28" s="12" t="s">
        <v>26</v>
      </c>
      <c r="C28" s="103">
        <v>40</v>
      </c>
      <c r="D28" s="104">
        <v>900</v>
      </c>
      <c r="E28" s="104">
        <v>2500</v>
      </c>
      <c r="F28" s="8" t="s">
        <v>10</v>
      </c>
      <c r="G28" s="93">
        <f t="shared" si="1"/>
        <v>5200</v>
      </c>
      <c r="H28" s="94">
        <f t="shared" si="2"/>
        <v>11700</v>
      </c>
      <c r="I28" s="88" t="s">
        <v>18</v>
      </c>
      <c r="J28" s="91">
        <v>4500</v>
      </c>
      <c r="K28" s="97">
        <f t="shared" si="0"/>
        <v>10125</v>
      </c>
      <c r="L28" s="100">
        <v>130000</v>
      </c>
    </row>
    <row r="29" spans="1:12" ht="32.25" customHeight="1">
      <c r="A29" s="11">
        <v>23</v>
      </c>
      <c r="B29" s="12" t="s">
        <v>26</v>
      </c>
      <c r="C29" s="103">
        <v>40</v>
      </c>
      <c r="D29" s="104">
        <v>950</v>
      </c>
      <c r="E29" s="104">
        <v>2500</v>
      </c>
      <c r="F29" s="8" t="s">
        <v>10</v>
      </c>
      <c r="G29" s="93">
        <f t="shared" si="1"/>
        <v>5200</v>
      </c>
      <c r="H29" s="94">
        <f t="shared" si="2"/>
        <v>12350</v>
      </c>
      <c r="I29" s="88" t="s">
        <v>18</v>
      </c>
      <c r="J29" s="91">
        <v>4500</v>
      </c>
      <c r="K29" s="97">
        <f t="shared" si="0"/>
        <v>10687.5</v>
      </c>
      <c r="L29" s="100">
        <v>130000</v>
      </c>
    </row>
    <row r="30" spans="1:12" ht="32.25" customHeight="1">
      <c r="A30" s="11">
        <v>24</v>
      </c>
      <c r="B30" s="12" t="s">
        <v>26</v>
      </c>
      <c r="C30" s="103">
        <v>40</v>
      </c>
      <c r="D30" s="104">
        <v>650</v>
      </c>
      <c r="E30" s="104">
        <v>3000</v>
      </c>
      <c r="F30" s="8" t="s">
        <v>10</v>
      </c>
      <c r="G30" s="93">
        <f t="shared" si="1"/>
        <v>5200</v>
      </c>
      <c r="H30" s="94">
        <f t="shared" si="2"/>
        <v>10140</v>
      </c>
      <c r="I30" s="88" t="s">
        <v>18</v>
      </c>
      <c r="J30" s="91">
        <v>4500</v>
      </c>
      <c r="K30" s="97">
        <f t="shared" si="0"/>
        <v>8775</v>
      </c>
      <c r="L30" s="100">
        <v>130000</v>
      </c>
    </row>
    <row r="31" spans="1:12" ht="32.25" customHeight="1">
      <c r="A31" s="11">
        <v>25</v>
      </c>
      <c r="B31" s="12" t="s">
        <v>26</v>
      </c>
      <c r="C31" s="103">
        <v>40</v>
      </c>
      <c r="D31" s="104">
        <v>950</v>
      </c>
      <c r="E31" s="104">
        <v>3000</v>
      </c>
      <c r="F31" s="8" t="s">
        <v>10</v>
      </c>
      <c r="G31" s="93">
        <f t="shared" si="1"/>
        <v>5200</v>
      </c>
      <c r="H31" s="94">
        <f t="shared" si="2"/>
        <v>14820</v>
      </c>
      <c r="I31" s="88" t="s">
        <v>18</v>
      </c>
      <c r="J31" s="91">
        <v>4500</v>
      </c>
      <c r="K31" s="97">
        <f t="shared" si="0"/>
        <v>12825</v>
      </c>
      <c r="L31" s="100">
        <v>130000</v>
      </c>
    </row>
    <row r="32" spans="1:11" ht="15.75">
      <c r="A32" s="192" t="s">
        <v>23</v>
      </c>
      <c r="B32" s="192"/>
      <c r="C32" s="192"/>
      <c r="D32" s="192"/>
      <c r="E32" s="192"/>
      <c r="F32" s="192"/>
      <c r="G32" s="192"/>
      <c r="H32" s="192"/>
      <c r="I32" s="25"/>
      <c r="J32" s="25"/>
      <c r="K32" s="25"/>
    </row>
    <row r="33" spans="1:12" ht="31.5">
      <c r="A33" s="13" t="s">
        <v>5</v>
      </c>
      <c r="B33" s="14" t="s">
        <v>6</v>
      </c>
      <c r="C33" s="183" t="s">
        <v>11</v>
      </c>
      <c r="D33" s="183"/>
      <c r="E33" s="183"/>
      <c r="F33" s="14" t="s">
        <v>7</v>
      </c>
      <c r="G33" s="14" t="s">
        <v>8</v>
      </c>
      <c r="H33" s="15" t="s">
        <v>12</v>
      </c>
      <c r="I33" s="92"/>
      <c r="J33" s="65"/>
      <c r="K33" s="65"/>
      <c r="L33" s="14" t="s">
        <v>152</v>
      </c>
    </row>
    <row r="34" spans="1:12" ht="27" customHeight="1">
      <c r="A34" s="11">
        <v>1</v>
      </c>
      <c r="B34" s="12" t="s">
        <v>27</v>
      </c>
      <c r="C34" s="103">
        <v>18</v>
      </c>
      <c r="D34" s="104">
        <v>950</v>
      </c>
      <c r="E34" s="104">
        <v>1200</v>
      </c>
      <c r="F34" s="8" t="s">
        <v>10</v>
      </c>
      <c r="G34" s="93">
        <f aca="true" t="shared" si="3" ref="G34:G69">L34/(1000/C34)</f>
        <v>3420</v>
      </c>
      <c r="H34" s="94">
        <f aca="true" t="shared" si="4" ref="H34:H67">D34/1000*E34/1000*G34</f>
        <v>3898.7999999999997</v>
      </c>
      <c r="I34" s="92"/>
      <c r="J34" s="65"/>
      <c r="K34" s="65"/>
      <c r="L34" s="111">
        <v>190000</v>
      </c>
    </row>
    <row r="35" spans="1:12" ht="27" customHeight="1">
      <c r="A35" s="11">
        <v>2</v>
      </c>
      <c r="B35" s="12" t="s">
        <v>27</v>
      </c>
      <c r="C35" s="103">
        <v>18</v>
      </c>
      <c r="D35" s="104">
        <v>950</v>
      </c>
      <c r="E35" s="104">
        <v>1000</v>
      </c>
      <c r="F35" s="8" t="s">
        <v>10</v>
      </c>
      <c r="G35" s="93">
        <f>L35/(1000/C35)</f>
        <v>3420</v>
      </c>
      <c r="H35" s="94">
        <f t="shared" si="4"/>
        <v>3249</v>
      </c>
      <c r="I35" s="92"/>
      <c r="J35" s="65"/>
      <c r="K35" s="65"/>
      <c r="L35" s="111">
        <v>190000</v>
      </c>
    </row>
    <row r="36" spans="1:12" ht="27" customHeight="1">
      <c r="A36" s="11">
        <v>3</v>
      </c>
      <c r="B36" s="12" t="s">
        <v>27</v>
      </c>
      <c r="C36" s="103">
        <v>18</v>
      </c>
      <c r="D36" s="104">
        <v>950</v>
      </c>
      <c r="E36" s="104">
        <v>1100</v>
      </c>
      <c r="F36" s="8" t="s">
        <v>10</v>
      </c>
      <c r="G36" s="93">
        <f t="shared" si="3"/>
        <v>3420</v>
      </c>
      <c r="H36" s="94">
        <f t="shared" si="4"/>
        <v>3573.8999999999996</v>
      </c>
      <c r="I36" s="92"/>
      <c r="J36" s="65"/>
      <c r="K36" s="65"/>
      <c r="L36" s="111">
        <v>190000</v>
      </c>
    </row>
    <row r="37" spans="1:12" ht="27" customHeight="1">
      <c r="A37" s="11">
        <v>4</v>
      </c>
      <c r="B37" s="12" t="s">
        <v>27</v>
      </c>
      <c r="C37" s="103">
        <v>18</v>
      </c>
      <c r="D37" s="104">
        <v>950</v>
      </c>
      <c r="E37" s="104">
        <v>1500</v>
      </c>
      <c r="F37" s="8" t="s">
        <v>10</v>
      </c>
      <c r="G37" s="93">
        <f t="shared" si="3"/>
        <v>3420</v>
      </c>
      <c r="H37" s="94">
        <f t="shared" si="4"/>
        <v>4873.5</v>
      </c>
      <c r="I37" s="92"/>
      <c r="J37" s="65"/>
      <c r="K37" s="65"/>
      <c r="L37" s="111">
        <v>190000</v>
      </c>
    </row>
    <row r="38" spans="1:12" ht="27" customHeight="1">
      <c r="A38" s="11">
        <v>5</v>
      </c>
      <c r="B38" s="12" t="s">
        <v>27</v>
      </c>
      <c r="C38" s="103">
        <v>18</v>
      </c>
      <c r="D38" s="104">
        <v>950</v>
      </c>
      <c r="E38" s="104">
        <v>2000</v>
      </c>
      <c r="F38" s="8" t="s">
        <v>10</v>
      </c>
      <c r="G38" s="93">
        <f t="shared" si="3"/>
        <v>3870</v>
      </c>
      <c r="H38" s="80">
        <f>G38*E38*D38/1000000</f>
        <v>7353</v>
      </c>
      <c r="I38" s="19"/>
      <c r="J38" s="19"/>
      <c r="K38" s="19"/>
      <c r="L38" s="166">
        <v>215000</v>
      </c>
    </row>
    <row r="39" spans="1:12" ht="27" customHeight="1">
      <c r="A39" s="11">
        <v>6</v>
      </c>
      <c r="B39" s="12" t="s">
        <v>27</v>
      </c>
      <c r="C39" s="103">
        <v>18</v>
      </c>
      <c r="D39" s="104">
        <v>950</v>
      </c>
      <c r="E39" s="104">
        <v>2400</v>
      </c>
      <c r="F39" s="8" t="s">
        <v>10</v>
      </c>
      <c r="G39" s="93">
        <f t="shared" si="3"/>
        <v>3870</v>
      </c>
      <c r="H39" s="80">
        <f>G39*E39*D39/1000000</f>
        <v>8823.6</v>
      </c>
      <c r="I39" s="18"/>
      <c r="J39" s="18"/>
      <c r="K39" s="18"/>
      <c r="L39" s="111">
        <v>215000</v>
      </c>
    </row>
    <row r="40" spans="1:12" ht="27" customHeight="1">
      <c r="A40" s="11">
        <v>7</v>
      </c>
      <c r="B40" s="12" t="s">
        <v>27</v>
      </c>
      <c r="C40" s="103">
        <v>18</v>
      </c>
      <c r="D40" s="104">
        <v>570</v>
      </c>
      <c r="E40" s="104">
        <v>3000</v>
      </c>
      <c r="F40" s="8" t="s">
        <v>10</v>
      </c>
      <c r="G40" s="93">
        <f t="shared" si="3"/>
        <v>3870</v>
      </c>
      <c r="H40" s="80">
        <f>G40*E40*D40/1000000</f>
        <v>6617.7</v>
      </c>
      <c r="I40" s="18"/>
      <c r="J40" s="18"/>
      <c r="K40" s="18"/>
      <c r="L40" s="111">
        <v>215000</v>
      </c>
    </row>
    <row r="41" spans="1:12" ht="27" customHeight="1">
      <c r="A41" s="11">
        <v>8</v>
      </c>
      <c r="B41" s="12" t="s">
        <v>27</v>
      </c>
      <c r="C41" s="103">
        <v>20</v>
      </c>
      <c r="D41" s="104">
        <v>810</v>
      </c>
      <c r="E41" s="104">
        <v>1000</v>
      </c>
      <c r="F41" s="8" t="s">
        <v>10</v>
      </c>
      <c r="G41" s="93">
        <f t="shared" si="3"/>
        <v>4200</v>
      </c>
      <c r="H41" s="94">
        <f t="shared" si="4"/>
        <v>3402</v>
      </c>
      <c r="I41" s="92"/>
      <c r="J41" s="65"/>
      <c r="K41" s="65"/>
      <c r="L41" s="111">
        <v>210000</v>
      </c>
    </row>
    <row r="42" spans="1:12" ht="27" customHeight="1">
      <c r="A42" s="11">
        <v>9</v>
      </c>
      <c r="B42" s="12" t="s">
        <v>27</v>
      </c>
      <c r="C42" s="103">
        <v>20</v>
      </c>
      <c r="D42" s="104">
        <v>810</v>
      </c>
      <c r="E42" s="104">
        <v>1100</v>
      </c>
      <c r="F42" s="8" t="s">
        <v>10</v>
      </c>
      <c r="G42" s="93">
        <f t="shared" si="3"/>
        <v>4200</v>
      </c>
      <c r="H42" s="94">
        <f t="shared" si="4"/>
        <v>3742.2000000000007</v>
      </c>
      <c r="I42" s="92"/>
      <c r="J42" s="65"/>
      <c r="K42" s="65"/>
      <c r="L42" s="111">
        <v>210000</v>
      </c>
    </row>
    <row r="43" spans="1:12" ht="27" customHeight="1">
      <c r="A43" s="11">
        <v>10</v>
      </c>
      <c r="B43" s="12" t="s">
        <v>27</v>
      </c>
      <c r="C43" s="103">
        <v>20</v>
      </c>
      <c r="D43" s="104">
        <v>950</v>
      </c>
      <c r="E43" s="104">
        <v>1200</v>
      </c>
      <c r="F43" s="8" t="s">
        <v>10</v>
      </c>
      <c r="G43" s="93">
        <f t="shared" si="3"/>
        <v>4200</v>
      </c>
      <c r="H43" s="94">
        <f t="shared" si="4"/>
        <v>4788</v>
      </c>
      <c r="I43" s="92"/>
      <c r="J43" s="65"/>
      <c r="K43" s="65"/>
      <c r="L43" s="111">
        <v>210000</v>
      </c>
    </row>
    <row r="44" spans="1:12" ht="27" customHeight="1">
      <c r="A44" s="11">
        <v>11</v>
      </c>
      <c r="B44" s="12" t="s">
        <v>27</v>
      </c>
      <c r="C44" s="103">
        <v>20</v>
      </c>
      <c r="D44" s="104">
        <v>810</v>
      </c>
      <c r="E44" s="104">
        <v>1300</v>
      </c>
      <c r="F44" s="8" t="s">
        <v>10</v>
      </c>
      <c r="G44" s="93">
        <f t="shared" si="3"/>
        <v>4200</v>
      </c>
      <c r="H44" s="94">
        <f t="shared" si="4"/>
        <v>4422.599999999999</v>
      </c>
      <c r="I44" s="92"/>
      <c r="J44" s="65"/>
      <c r="K44" s="65"/>
      <c r="L44" s="111">
        <v>210000</v>
      </c>
    </row>
    <row r="45" spans="1:12" ht="27" customHeight="1">
      <c r="A45" s="11">
        <v>12</v>
      </c>
      <c r="B45" s="12" t="s">
        <v>27</v>
      </c>
      <c r="C45" s="103">
        <v>20</v>
      </c>
      <c r="D45" s="104">
        <v>610</v>
      </c>
      <c r="E45" s="104">
        <v>1500</v>
      </c>
      <c r="F45" s="8" t="s">
        <v>10</v>
      </c>
      <c r="G45" s="93">
        <f t="shared" si="3"/>
        <v>4200</v>
      </c>
      <c r="H45" s="94">
        <f t="shared" si="4"/>
        <v>3843</v>
      </c>
      <c r="I45" s="92"/>
      <c r="J45" s="65"/>
      <c r="K45" s="65"/>
      <c r="L45" s="111">
        <v>210000</v>
      </c>
    </row>
    <row r="46" spans="1:12" ht="27" customHeight="1">
      <c r="A46" s="11">
        <v>13</v>
      </c>
      <c r="B46" s="12" t="s">
        <v>27</v>
      </c>
      <c r="C46" s="103">
        <v>20</v>
      </c>
      <c r="D46" s="104">
        <v>950</v>
      </c>
      <c r="E46" s="104">
        <v>2000</v>
      </c>
      <c r="F46" s="8" t="s">
        <v>10</v>
      </c>
      <c r="G46" s="93">
        <f t="shared" si="3"/>
        <v>4200</v>
      </c>
      <c r="H46" s="80">
        <f>G46*E46*D46/1000000</f>
        <v>7980</v>
      </c>
      <c r="I46" s="18"/>
      <c r="J46" s="18"/>
      <c r="K46" s="18"/>
      <c r="L46" s="111">
        <v>210000</v>
      </c>
    </row>
    <row r="47" spans="1:12" ht="27" customHeight="1">
      <c r="A47" s="11">
        <v>14</v>
      </c>
      <c r="B47" s="12" t="s">
        <v>27</v>
      </c>
      <c r="C47" s="103">
        <v>20</v>
      </c>
      <c r="D47" s="104">
        <v>810</v>
      </c>
      <c r="E47" s="104">
        <v>2200</v>
      </c>
      <c r="F47" s="8" t="s">
        <v>10</v>
      </c>
      <c r="G47" s="93">
        <f t="shared" si="3"/>
        <v>4200</v>
      </c>
      <c r="H47" s="80">
        <f>G47*E47*D47/1000000</f>
        <v>7484.4</v>
      </c>
      <c r="I47" s="18"/>
      <c r="J47" s="18"/>
      <c r="K47" s="18"/>
      <c r="L47" s="111">
        <v>210000</v>
      </c>
    </row>
    <row r="48" spans="1:12" ht="27" customHeight="1">
      <c r="A48" s="11">
        <v>15</v>
      </c>
      <c r="B48" s="12" t="s">
        <v>27</v>
      </c>
      <c r="C48" s="103">
        <v>20</v>
      </c>
      <c r="D48" s="104">
        <v>950</v>
      </c>
      <c r="E48" s="104">
        <v>2200</v>
      </c>
      <c r="F48" s="8" t="s">
        <v>10</v>
      </c>
      <c r="G48" s="93">
        <f t="shared" si="3"/>
        <v>4200</v>
      </c>
      <c r="H48" s="80">
        <f>G48*E48*D48/1000000</f>
        <v>8778</v>
      </c>
      <c r="I48" s="18"/>
      <c r="J48" s="18"/>
      <c r="K48" s="18"/>
      <c r="L48" s="111">
        <v>210000</v>
      </c>
    </row>
    <row r="49" spans="1:12" ht="27" customHeight="1">
      <c r="A49" s="11">
        <v>16</v>
      </c>
      <c r="B49" s="12" t="s">
        <v>27</v>
      </c>
      <c r="C49" s="103">
        <v>20</v>
      </c>
      <c r="D49" s="104">
        <v>950</v>
      </c>
      <c r="E49" s="104">
        <v>2400</v>
      </c>
      <c r="F49" s="8" t="s">
        <v>10</v>
      </c>
      <c r="G49" s="93">
        <f t="shared" si="3"/>
        <v>4200</v>
      </c>
      <c r="H49" s="80">
        <f>G49*E49*D49/1000000</f>
        <v>9576</v>
      </c>
      <c r="I49" s="18"/>
      <c r="J49" s="18"/>
      <c r="K49" s="18"/>
      <c r="L49" s="111">
        <v>210000</v>
      </c>
    </row>
    <row r="50" spans="1:12" ht="27" customHeight="1">
      <c r="A50" s="11">
        <v>17</v>
      </c>
      <c r="B50" s="12" t="s">
        <v>27</v>
      </c>
      <c r="C50" s="103">
        <v>20</v>
      </c>
      <c r="D50" s="104">
        <v>950</v>
      </c>
      <c r="E50" s="104">
        <v>3000</v>
      </c>
      <c r="F50" s="8" t="s">
        <v>10</v>
      </c>
      <c r="G50" s="93">
        <f t="shared" si="3"/>
        <v>4200</v>
      </c>
      <c r="H50" s="80">
        <f>G50*E50*D50/1000000</f>
        <v>11970</v>
      </c>
      <c r="I50" s="18"/>
      <c r="J50" s="18"/>
      <c r="K50" s="18"/>
      <c r="L50" s="111">
        <v>210000</v>
      </c>
    </row>
    <row r="51" spans="1:12" ht="27" customHeight="1">
      <c r="A51" s="11">
        <v>18</v>
      </c>
      <c r="B51" s="12" t="s">
        <v>27</v>
      </c>
      <c r="C51" s="103">
        <v>40</v>
      </c>
      <c r="D51" s="104">
        <v>530</v>
      </c>
      <c r="E51" s="104">
        <v>970</v>
      </c>
      <c r="F51" s="8" t="s">
        <v>10</v>
      </c>
      <c r="G51" s="93">
        <f t="shared" si="3"/>
        <v>7600</v>
      </c>
      <c r="H51" s="94">
        <f t="shared" si="4"/>
        <v>3907.16</v>
      </c>
      <c r="I51" s="92"/>
      <c r="J51" s="65"/>
      <c r="K51" s="65"/>
      <c r="L51" s="111">
        <v>190000</v>
      </c>
    </row>
    <row r="52" spans="1:12" ht="27" customHeight="1">
      <c r="A52" s="11">
        <v>19</v>
      </c>
      <c r="B52" s="12" t="s">
        <v>27</v>
      </c>
      <c r="C52" s="103">
        <v>40</v>
      </c>
      <c r="D52" s="104">
        <v>320</v>
      </c>
      <c r="E52" s="104">
        <v>1000</v>
      </c>
      <c r="F52" s="8" t="s">
        <v>10</v>
      </c>
      <c r="G52" s="93">
        <f t="shared" si="3"/>
        <v>7600</v>
      </c>
      <c r="H52" s="94">
        <f t="shared" si="4"/>
        <v>2432</v>
      </c>
      <c r="I52" s="92"/>
      <c r="J52" s="65"/>
      <c r="K52" s="65"/>
      <c r="L52" s="111">
        <v>190000</v>
      </c>
    </row>
    <row r="53" spans="1:12" ht="27" customHeight="1">
      <c r="A53" s="11">
        <v>20</v>
      </c>
      <c r="B53" s="12" t="s">
        <v>27</v>
      </c>
      <c r="C53" s="103">
        <v>40</v>
      </c>
      <c r="D53" s="104">
        <v>300</v>
      </c>
      <c r="E53" s="104">
        <v>1100</v>
      </c>
      <c r="F53" s="8" t="s">
        <v>10</v>
      </c>
      <c r="G53" s="93">
        <f t="shared" si="3"/>
        <v>7600</v>
      </c>
      <c r="H53" s="94">
        <f t="shared" si="4"/>
        <v>2508</v>
      </c>
      <c r="I53" s="92"/>
      <c r="J53" s="65"/>
      <c r="K53" s="65"/>
      <c r="L53" s="111">
        <v>190000</v>
      </c>
    </row>
    <row r="54" spans="1:12" ht="27" customHeight="1">
      <c r="A54" s="11">
        <v>21</v>
      </c>
      <c r="B54" s="12" t="s">
        <v>27</v>
      </c>
      <c r="C54" s="103">
        <v>40</v>
      </c>
      <c r="D54" s="104">
        <v>320</v>
      </c>
      <c r="E54" s="104">
        <v>1100</v>
      </c>
      <c r="F54" s="8" t="s">
        <v>10</v>
      </c>
      <c r="G54" s="93">
        <f t="shared" si="3"/>
        <v>7600</v>
      </c>
      <c r="H54" s="94">
        <f t="shared" si="4"/>
        <v>2675.2</v>
      </c>
      <c r="I54" s="92"/>
      <c r="J54" s="65"/>
      <c r="K54" s="65"/>
      <c r="L54" s="111">
        <v>190000</v>
      </c>
    </row>
    <row r="55" spans="1:12" ht="27" customHeight="1">
      <c r="A55" s="11">
        <v>22</v>
      </c>
      <c r="B55" s="12" t="s">
        <v>27</v>
      </c>
      <c r="C55" s="103">
        <v>40</v>
      </c>
      <c r="D55" s="104">
        <v>320</v>
      </c>
      <c r="E55" s="104">
        <v>1200</v>
      </c>
      <c r="F55" s="8" t="s">
        <v>10</v>
      </c>
      <c r="G55" s="93">
        <f t="shared" si="3"/>
        <v>7600</v>
      </c>
      <c r="H55" s="94">
        <f t="shared" si="4"/>
        <v>2918.4</v>
      </c>
      <c r="I55" s="92"/>
      <c r="J55" s="65"/>
      <c r="K55" s="65"/>
      <c r="L55" s="111">
        <v>190000</v>
      </c>
    </row>
    <row r="56" spans="1:12" ht="27" customHeight="1">
      <c r="A56" s="11">
        <v>23</v>
      </c>
      <c r="B56" s="12" t="s">
        <v>27</v>
      </c>
      <c r="C56" s="103">
        <v>40</v>
      </c>
      <c r="D56" s="104">
        <v>320</v>
      </c>
      <c r="E56" s="104">
        <v>1200</v>
      </c>
      <c r="F56" s="8" t="s">
        <v>10</v>
      </c>
      <c r="G56" s="93">
        <f t="shared" si="3"/>
        <v>7600</v>
      </c>
      <c r="H56" s="94">
        <f t="shared" si="4"/>
        <v>2918.4</v>
      </c>
      <c r="I56" s="92"/>
      <c r="J56" s="65"/>
      <c r="K56" s="65"/>
      <c r="L56" s="111">
        <v>190000</v>
      </c>
    </row>
    <row r="57" spans="1:12" ht="27" customHeight="1">
      <c r="A57" s="11">
        <v>24</v>
      </c>
      <c r="B57" s="12" t="s">
        <v>27</v>
      </c>
      <c r="C57" s="103">
        <v>40</v>
      </c>
      <c r="D57" s="104">
        <v>320</v>
      </c>
      <c r="E57" s="104">
        <v>1300</v>
      </c>
      <c r="F57" s="8" t="s">
        <v>10</v>
      </c>
      <c r="G57" s="93">
        <f t="shared" si="3"/>
        <v>7600</v>
      </c>
      <c r="H57" s="94">
        <f t="shared" si="4"/>
        <v>3161.6</v>
      </c>
      <c r="I57" s="92"/>
      <c r="J57" s="65"/>
      <c r="K57" s="65"/>
      <c r="L57" s="111">
        <v>190000</v>
      </c>
    </row>
    <row r="58" spans="1:12" ht="27" customHeight="1">
      <c r="A58" s="11">
        <v>25</v>
      </c>
      <c r="B58" s="12" t="s">
        <v>27</v>
      </c>
      <c r="C58" s="103">
        <v>40</v>
      </c>
      <c r="D58" s="104">
        <v>360</v>
      </c>
      <c r="E58" s="104">
        <v>1300</v>
      </c>
      <c r="F58" s="8" t="s">
        <v>10</v>
      </c>
      <c r="G58" s="93">
        <f t="shared" si="3"/>
        <v>7600</v>
      </c>
      <c r="H58" s="94">
        <f t="shared" si="4"/>
        <v>3556.8</v>
      </c>
      <c r="I58" s="92"/>
      <c r="J58" s="65"/>
      <c r="K58" s="65"/>
      <c r="L58" s="111">
        <v>190000</v>
      </c>
    </row>
    <row r="59" spans="1:12" ht="27" customHeight="1">
      <c r="A59" s="11">
        <v>26</v>
      </c>
      <c r="B59" s="12" t="s">
        <v>27</v>
      </c>
      <c r="C59" s="103">
        <v>40</v>
      </c>
      <c r="D59" s="104">
        <v>360</v>
      </c>
      <c r="E59" s="104">
        <v>1400</v>
      </c>
      <c r="F59" s="8" t="s">
        <v>10</v>
      </c>
      <c r="G59" s="93">
        <f t="shared" si="3"/>
        <v>7600</v>
      </c>
      <c r="H59" s="94">
        <f t="shared" si="4"/>
        <v>3830.4</v>
      </c>
      <c r="I59" s="92"/>
      <c r="J59" s="65"/>
      <c r="K59" s="65"/>
      <c r="L59" s="111">
        <v>190000</v>
      </c>
    </row>
    <row r="60" spans="1:12" ht="27" customHeight="1">
      <c r="A60" s="11">
        <v>27</v>
      </c>
      <c r="B60" s="12" t="s">
        <v>27</v>
      </c>
      <c r="C60" s="103">
        <v>40</v>
      </c>
      <c r="D60" s="104">
        <v>360</v>
      </c>
      <c r="E60" s="104">
        <v>1500</v>
      </c>
      <c r="F60" s="8" t="s">
        <v>10</v>
      </c>
      <c r="G60" s="93">
        <f t="shared" si="3"/>
        <v>7600</v>
      </c>
      <c r="H60" s="94">
        <f t="shared" si="4"/>
        <v>4104</v>
      </c>
      <c r="I60" s="92"/>
      <c r="J60" s="65"/>
      <c r="K60" s="65"/>
      <c r="L60" s="111">
        <v>190000</v>
      </c>
    </row>
    <row r="61" spans="1:12" ht="27" customHeight="1">
      <c r="A61" s="11">
        <v>28</v>
      </c>
      <c r="B61" s="12" t="s">
        <v>27</v>
      </c>
      <c r="C61" s="103">
        <v>40</v>
      </c>
      <c r="D61" s="104">
        <v>650</v>
      </c>
      <c r="E61" s="104">
        <v>2000</v>
      </c>
      <c r="F61" s="8" t="s">
        <v>10</v>
      </c>
      <c r="G61" s="93">
        <f t="shared" si="3"/>
        <v>8800</v>
      </c>
      <c r="H61" s="94">
        <f t="shared" si="4"/>
        <v>11440</v>
      </c>
      <c r="I61" s="92"/>
      <c r="J61" s="65"/>
      <c r="K61" s="65"/>
      <c r="L61" s="111">
        <v>220000</v>
      </c>
    </row>
    <row r="62" spans="1:12" ht="27" customHeight="1">
      <c r="A62" s="11">
        <v>29</v>
      </c>
      <c r="B62" s="12" t="s">
        <v>27</v>
      </c>
      <c r="C62" s="103">
        <v>40</v>
      </c>
      <c r="D62" s="104">
        <v>950</v>
      </c>
      <c r="E62" s="104">
        <v>2000</v>
      </c>
      <c r="F62" s="8" t="s">
        <v>10</v>
      </c>
      <c r="G62" s="93">
        <f t="shared" si="3"/>
        <v>8800</v>
      </c>
      <c r="H62" s="94">
        <f t="shared" si="4"/>
        <v>16720</v>
      </c>
      <c r="I62" s="92"/>
      <c r="J62" s="65"/>
      <c r="K62" s="65"/>
      <c r="L62" s="111">
        <v>220000</v>
      </c>
    </row>
    <row r="63" spans="1:12" ht="27" customHeight="1">
      <c r="A63" s="11">
        <v>30</v>
      </c>
      <c r="B63" s="12" t="s">
        <v>27</v>
      </c>
      <c r="C63" s="103">
        <v>40</v>
      </c>
      <c r="D63" s="104">
        <v>100</v>
      </c>
      <c r="E63" s="104">
        <v>2100</v>
      </c>
      <c r="F63" s="8" t="s">
        <v>10</v>
      </c>
      <c r="G63" s="93">
        <f t="shared" si="3"/>
        <v>8800</v>
      </c>
      <c r="H63" s="94">
        <f t="shared" si="4"/>
        <v>1848</v>
      </c>
      <c r="I63" s="92"/>
      <c r="J63" s="65"/>
      <c r="K63" s="65"/>
      <c r="L63" s="111">
        <v>220000</v>
      </c>
    </row>
    <row r="64" spans="1:12" ht="27" customHeight="1">
      <c r="A64" s="11">
        <v>31</v>
      </c>
      <c r="B64" s="12" t="s">
        <v>27</v>
      </c>
      <c r="C64" s="103">
        <v>40</v>
      </c>
      <c r="D64" s="104">
        <v>610</v>
      </c>
      <c r="E64" s="104">
        <v>2200</v>
      </c>
      <c r="F64" s="8" t="s">
        <v>10</v>
      </c>
      <c r="G64" s="93">
        <f t="shared" si="3"/>
        <v>8800</v>
      </c>
      <c r="H64" s="94">
        <f t="shared" si="4"/>
        <v>11809.6</v>
      </c>
      <c r="I64" s="92"/>
      <c r="J64" s="65"/>
      <c r="K64" s="65"/>
      <c r="L64" s="111">
        <v>220000</v>
      </c>
    </row>
    <row r="65" spans="1:12" ht="27" customHeight="1">
      <c r="A65" s="11">
        <v>32</v>
      </c>
      <c r="B65" s="12" t="s">
        <v>27</v>
      </c>
      <c r="C65" s="103">
        <v>40</v>
      </c>
      <c r="D65" s="104">
        <v>650</v>
      </c>
      <c r="E65" s="104">
        <v>2400</v>
      </c>
      <c r="F65" s="8" t="s">
        <v>10</v>
      </c>
      <c r="G65" s="93">
        <f t="shared" si="3"/>
        <v>8800</v>
      </c>
      <c r="H65" s="94">
        <f t="shared" si="4"/>
        <v>13728</v>
      </c>
      <c r="I65" s="92"/>
      <c r="J65" s="65"/>
      <c r="K65" s="65"/>
      <c r="L65" s="111">
        <v>220000</v>
      </c>
    </row>
    <row r="66" spans="1:12" ht="27" customHeight="1">
      <c r="A66" s="11">
        <v>33</v>
      </c>
      <c r="B66" s="12" t="s">
        <v>27</v>
      </c>
      <c r="C66" s="103">
        <v>40</v>
      </c>
      <c r="D66" s="104">
        <v>950</v>
      </c>
      <c r="E66" s="104">
        <v>2400</v>
      </c>
      <c r="F66" s="8" t="s">
        <v>10</v>
      </c>
      <c r="G66" s="93">
        <f t="shared" si="3"/>
        <v>8800</v>
      </c>
      <c r="H66" s="94">
        <f t="shared" si="4"/>
        <v>20064</v>
      </c>
      <c r="I66" s="92"/>
      <c r="J66" s="65"/>
      <c r="K66" s="65"/>
      <c r="L66" s="111">
        <v>220000</v>
      </c>
    </row>
    <row r="67" spans="1:12" ht="27" customHeight="1">
      <c r="A67" s="11">
        <v>34</v>
      </c>
      <c r="B67" s="12" t="s">
        <v>27</v>
      </c>
      <c r="C67" s="103">
        <v>40</v>
      </c>
      <c r="D67" s="104">
        <v>650</v>
      </c>
      <c r="E67" s="104">
        <v>2500</v>
      </c>
      <c r="F67" s="8" t="s">
        <v>10</v>
      </c>
      <c r="G67" s="93">
        <f t="shared" si="3"/>
        <v>8800</v>
      </c>
      <c r="H67" s="94">
        <f t="shared" si="4"/>
        <v>14300</v>
      </c>
      <c r="I67" s="92"/>
      <c r="J67" s="65"/>
      <c r="K67" s="65"/>
      <c r="L67" s="111">
        <v>220000</v>
      </c>
    </row>
    <row r="68" spans="1:12" ht="27" customHeight="1">
      <c r="A68" s="11">
        <v>35</v>
      </c>
      <c r="B68" s="12" t="s">
        <v>27</v>
      </c>
      <c r="C68" s="103">
        <v>40</v>
      </c>
      <c r="D68" s="104">
        <v>650</v>
      </c>
      <c r="E68" s="104">
        <v>3000</v>
      </c>
      <c r="F68" s="8" t="s">
        <v>10</v>
      </c>
      <c r="G68" s="93">
        <f t="shared" si="3"/>
        <v>8800</v>
      </c>
      <c r="H68" s="80">
        <f>G68*E68*D68/1000000</f>
        <v>17160</v>
      </c>
      <c r="I68" s="18"/>
      <c r="J68" s="18"/>
      <c r="K68" s="18"/>
      <c r="L68" s="111">
        <v>220000</v>
      </c>
    </row>
    <row r="69" spans="1:12" ht="27" customHeight="1">
      <c r="A69" s="11">
        <v>36</v>
      </c>
      <c r="B69" s="12" t="s">
        <v>27</v>
      </c>
      <c r="C69" s="103">
        <v>40</v>
      </c>
      <c r="D69" s="104">
        <v>950</v>
      </c>
      <c r="E69" s="104">
        <v>3000</v>
      </c>
      <c r="F69" s="8" t="s">
        <v>10</v>
      </c>
      <c r="G69" s="93">
        <f t="shared" si="3"/>
        <v>8800</v>
      </c>
      <c r="H69" s="80">
        <f>G69*E69*D69/1000000</f>
        <v>25080</v>
      </c>
      <c r="I69" s="18"/>
      <c r="J69" s="18"/>
      <c r="K69" s="18"/>
      <c r="L69" s="111">
        <v>220000</v>
      </c>
    </row>
    <row r="70" spans="1:12" ht="27" customHeight="1">
      <c r="A70" s="42"/>
      <c r="B70" s="108"/>
      <c r="C70" s="42"/>
      <c r="D70" s="43"/>
      <c r="E70" s="43"/>
      <c r="F70" s="79"/>
      <c r="G70" s="44"/>
      <c r="H70" s="109"/>
      <c r="I70" s="20"/>
      <c r="J70" s="110"/>
      <c r="K70" s="24"/>
      <c r="L70" s="24"/>
    </row>
    <row r="71" spans="1:8" ht="15.75">
      <c r="A71" s="192" t="s">
        <v>24</v>
      </c>
      <c r="B71" s="192"/>
      <c r="C71" s="192"/>
      <c r="D71" s="192"/>
      <c r="E71" s="192"/>
      <c r="F71" s="192"/>
      <c r="G71" s="192"/>
      <c r="H71" s="192"/>
    </row>
    <row r="72" spans="1:12" ht="31.5">
      <c r="A72" s="13" t="s">
        <v>5</v>
      </c>
      <c r="B72" s="14" t="s">
        <v>6</v>
      </c>
      <c r="C72" s="183" t="s">
        <v>11</v>
      </c>
      <c r="D72" s="183"/>
      <c r="E72" s="183"/>
      <c r="F72" s="14" t="s">
        <v>7</v>
      </c>
      <c r="G72" s="14" t="s">
        <v>8</v>
      </c>
      <c r="H72" s="15" t="s">
        <v>12</v>
      </c>
      <c r="I72" s="65"/>
      <c r="J72" s="65"/>
      <c r="K72" s="65"/>
      <c r="L72" s="14" t="s">
        <v>152</v>
      </c>
    </row>
    <row r="73" spans="1:12" ht="42" customHeight="1">
      <c r="A73" s="11">
        <v>1</v>
      </c>
      <c r="B73" s="12" t="s">
        <v>28</v>
      </c>
      <c r="C73" s="103">
        <v>20</v>
      </c>
      <c r="D73" s="104">
        <v>810</v>
      </c>
      <c r="E73" s="104">
        <v>1000</v>
      </c>
      <c r="F73" s="8" t="s">
        <v>10</v>
      </c>
      <c r="G73" s="9">
        <f aca="true" t="shared" si="5" ref="G73:G79">L73/1000*C73</f>
        <v>4200</v>
      </c>
      <c r="H73" s="80">
        <f aca="true" t="shared" si="6" ref="H73:H79">G73*E73*D73/1000000</f>
        <v>3402</v>
      </c>
      <c r="I73" s="18"/>
      <c r="J73" s="18"/>
      <c r="K73" s="18"/>
      <c r="L73" s="157">
        <v>210000</v>
      </c>
    </row>
    <row r="74" spans="1:12" ht="42" customHeight="1">
      <c r="A74" s="11">
        <v>2</v>
      </c>
      <c r="B74" s="12" t="s">
        <v>28</v>
      </c>
      <c r="C74" s="103">
        <v>20</v>
      </c>
      <c r="D74" s="104">
        <v>810</v>
      </c>
      <c r="E74" s="104">
        <v>1200</v>
      </c>
      <c r="F74" s="8" t="s">
        <v>10</v>
      </c>
      <c r="G74" s="9">
        <f t="shared" si="5"/>
        <v>4200</v>
      </c>
      <c r="H74" s="80">
        <f t="shared" si="6"/>
        <v>4082.4</v>
      </c>
      <c r="I74" s="18"/>
      <c r="J74" s="18"/>
      <c r="K74" s="18"/>
      <c r="L74" s="157">
        <v>210000</v>
      </c>
    </row>
    <row r="75" spans="1:12" ht="42" customHeight="1">
      <c r="A75" s="11">
        <v>3</v>
      </c>
      <c r="B75" s="12" t="s">
        <v>28</v>
      </c>
      <c r="C75" s="103">
        <v>20</v>
      </c>
      <c r="D75" s="104">
        <v>810</v>
      </c>
      <c r="E75" s="104">
        <v>1300</v>
      </c>
      <c r="F75" s="8" t="s">
        <v>10</v>
      </c>
      <c r="G75" s="9">
        <f t="shared" si="5"/>
        <v>4200</v>
      </c>
      <c r="H75" s="80">
        <f t="shared" si="6"/>
        <v>4422.6</v>
      </c>
      <c r="I75" s="18"/>
      <c r="J75" s="18"/>
      <c r="K75" s="18"/>
      <c r="L75" s="157">
        <v>210000</v>
      </c>
    </row>
    <row r="76" spans="1:12" ht="42" customHeight="1">
      <c r="A76" s="11">
        <v>4</v>
      </c>
      <c r="B76" s="12" t="s">
        <v>28</v>
      </c>
      <c r="C76" s="103">
        <v>20</v>
      </c>
      <c r="D76" s="104">
        <v>610</v>
      </c>
      <c r="E76" s="104">
        <v>1500</v>
      </c>
      <c r="F76" s="8" t="s">
        <v>10</v>
      </c>
      <c r="G76" s="9">
        <f t="shared" si="5"/>
        <v>4200</v>
      </c>
      <c r="H76" s="80">
        <f t="shared" si="6"/>
        <v>3843</v>
      </c>
      <c r="I76" s="18"/>
      <c r="J76" s="18"/>
      <c r="K76" s="18"/>
      <c r="L76" s="157">
        <v>210000</v>
      </c>
    </row>
    <row r="77" spans="1:12" ht="42" customHeight="1">
      <c r="A77" s="11">
        <v>5</v>
      </c>
      <c r="B77" s="12" t="s">
        <v>28</v>
      </c>
      <c r="C77" s="103">
        <v>20</v>
      </c>
      <c r="D77" s="104">
        <v>810</v>
      </c>
      <c r="E77" s="104">
        <v>2200</v>
      </c>
      <c r="F77" s="8" t="s">
        <v>10</v>
      </c>
      <c r="G77" s="9">
        <f t="shared" si="5"/>
        <v>5200</v>
      </c>
      <c r="H77" s="80">
        <f t="shared" si="6"/>
        <v>9266.4</v>
      </c>
      <c r="I77" s="18"/>
      <c r="J77" s="18"/>
      <c r="K77" s="18"/>
      <c r="L77" s="157">
        <v>260000</v>
      </c>
    </row>
    <row r="78" spans="1:12" ht="42" customHeight="1">
      <c r="A78" s="11">
        <v>6</v>
      </c>
      <c r="B78" s="12" t="s">
        <v>28</v>
      </c>
      <c r="C78" s="103">
        <v>20</v>
      </c>
      <c r="D78" s="104">
        <v>950</v>
      </c>
      <c r="E78" s="104">
        <v>2400</v>
      </c>
      <c r="F78" s="8" t="s">
        <v>10</v>
      </c>
      <c r="G78" s="9">
        <f t="shared" si="5"/>
        <v>5200</v>
      </c>
      <c r="H78" s="80">
        <f t="shared" si="6"/>
        <v>11856</v>
      </c>
      <c r="I78" s="18"/>
      <c r="J78" s="18"/>
      <c r="K78" s="18"/>
      <c r="L78" s="157">
        <v>260000</v>
      </c>
    </row>
    <row r="79" spans="1:12" ht="42" customHeight="1">
      <c r="A79" s="11">
        <v>7</v>
      </c>
      <c r="B79" s="12" t="s">
        <v>28</v>
      </c>
      <c r="C79" s="103">
        <v>20</v>
      </c>
      <c r="D79" s="104">
        <v>950</v>
      </c>
      <c r="E79" s="104">
        <v>3000</v>
      </c>
      <c r="F79" s="8" t="s">
        <v>10</v>
      </c>
      <c r="G79" s="9">
        <f t="shared" si="5"/>
        <v>5900</v>
      </c>
      <c r="H79" s="80">
        <f t="shared" si="6"/>
        <v>16815</v>
      </c>
      <c r="I79" s="18"/>
      <c r="J79" s="18"/>
      <c r="K79" s="18"/>
      <c r="L79" s="157">
        <v>295000</v>
      </c>
    </row>
    <row r="80" spans="1:12" ht="42" customHeight="1">
      <c r="A80" s="11">
        <v>8</v>
      </c>
      <c r="B80" s="12" t="s">
        <v>28</v>
      </c>
      <c r="C80" s="103">
        <v>40</v>
      </c>
      <c r="D80" s="104">
        <v>300</v>
      </c>
      <c r="E80" s="104">
        <v>1000</v>
      </c>
      <c r="F80" s="8" t="s">
        <v>10</v>
      </c>
      <c r="G80" s="9">
        <f aca="true" t="shared" si="7" ref="G80:G89">L80/1000*C80</f>
        <v>7900</v>
      </c>
      <c r="H80" s="80">
        <f aca="true" t="shared" si="8" ref="H80:H89">G80*E80*D80/1000000</f>
        <v>2370</v>
      </c>
      <c r="I80" s="18"/>
      <c r="J80" s="18"/>
      <c r="K80" s="18"/>
      <c r="L80" s="157">
        <v>197500</v>
      </c>
    </row>
    <row r="81" spans="1:12" ht="42" customHeight="1">
      <c r="A81" s="11">
        <v>9</v>
      </c>
      <c r="B81" s="12" t="s">
        <v>28</v>
      </c>
      <c r="C81" s="103">
        <v>40</v>
      </c>
      <c r="D81" s="104">
        <v>320</v>
      </c>
      <c r="E81" s="104">
        <v>1000</v>
      </c>
      <c r="F81" s="8" t="s">
        <v>10</v>
      </c>
      <c r="G81" s="9">
        <f t="shared" si="7"/>
        <v>7900</v>
      </c>
      <c r="H81" s="80">
        <f t="shared" si="8"/>
        <v>2528</v>
      </c>
      <c r="I81" s="18"/>
      <c r="J81" s="18"/>
      <c r="K81" s="18"/>
      <c r="L81" s="157">
        <v>197500</v>
      </c>
    </row>
    <row r="82" spans="1:12" ht="42" customHeight="1">
      <c r="A82" s="11">
        <v>10</v>
      </c>
      <c r="B82" s="12" t="s">
        <v>28</v>
      </c>
      <c r="C82" s="103">
        <v>40</v>
      </c>
      <c r="D82" s="104">
        <v>300</v>
      </c>
      <c r="E82" s="104">
        <v>1100</v>
      </c>
      <c r="F82" s="8" t="s">
        <v>10</v>
      </c>
      <c r="G82" s="9">
        <f t="shared" si="7"/>
        <v>7900</v>
      </c>
      <c r="H82" s="80">
        <f t="shared" si="8"/>
        <v>2607</v>
      </c>
      <c r="I82" s="18"/>
      <c r="J82" s="18"/>
      <c r="K82" s="18"/>
      <c r="L82" s="157">
        <v>197500</v>
      </c>
    </row>
    <row r="83" spans="1:12" ht="42" customHeight="1">
      <c r="A83" s="11">
        <v>11</v>
      </c>
      <c r="B83" s="12" t="s">
        <v>28</v>
      </c>
      <c r="C83" s="103">
        <v>40</v>
      </c>
      <c r="D83" s="104">
        <v>320</v>
      </c>
      <c r="E83" s="104">
        <v>1100</v>
      </c>
      <c r="F83" s="8" t="s">
        <v>10</v>
      </c>
      <c r="G83" s="9">
        <f t="shared" si="7"/>
        <v>7900</v>
      </c>
      <c r="H83" s="80">
        <f t="shared" si="8"/>
        <v>2780.8</v>
      </c>
      <c r="I83" s="18"/>
      <c r="J83" s="18"/>
      <c r="K83" s="18"/>
      <c r="L83" s="157">
        <v>197500</v>
      </c>
    </row>
    <row r="84" spans="1:12" ht="42" customHeight="1">
      <c r="A84" s="11">
        <v>12</v>
      </c>
      <c r="B84" s="12" t="s">
        <v>28</v>
      </c>
      <c r="C84" s="103">
        <v>40</v>
      </c>
      <c r="D84" s="104">
        <v>300</v>
      </c>
      <c r="E84" s="104">
        <v>1200</v>
      </c>
      <c r="F84" s="8" t="s">
        <v>10</v>
      </c>
      <c r="G84" s="9">
        <f t="shared" si="7"/>
        <v>7900</v>
      </c>
      <c r="H84" s="80">
        <f t="shared" si="8"/>
        <v>2844</v>
      </c>
      <c r="I84" s="18"/>
      <c r="J84" s="18"/>
      <c r="K84" s="18"/>
      <c r="L84" s="157">
        <v>197500</v>
      </c>
    </row>
    <row r="85" spans="1:12" ht="42" customHeight="1">
      <c r="A85" s="11">
        <v>13</v>
      </c>
      <c r="B85" s="12" t="s">
        <v>28</v>
      </c>
      <c r="C85" s="103">
        <v>40</v>
      </c>
      <c r="D85" s="104">
        <v>320</v>
      </c>
      <c r="E85" s="104">
        <v>1200</v>
      </c>
      <c r="F85" s="8" t="s">
        <v>10</v>
      </c>
      <c r="G85" s="9">
        <f t="shared" si="7"/>
        <v>7900</v>
      </c>
      <c r="H85" s="80">
        <f t="shared" si="8"/>
        <v>3033.6</v>
      </c>
      <c r="I85" s="18"/>
      <c r="J85" s="18"/>
      <c r="K85" s="18"/>
      <c r="L85" s="157">
        <v>197500</v>
      </c>
    </row>
    <row r="86" spans="1:12" ht="42" customHeight="1">
      <c r="A86" s="11">
        <v>14</v>
      </c>
      <c r="B86" s="12" t="s">
        <v>28</v>
      </c>
      <c r="C86" s="103">
        <v>40</v>
      </c>
      <c r="D86" s="104">
        <v>300</v>
      </c>
      <c r="E86" s="104">
        <v>1300</v>
      </c>
      <c r="F86" s="8" t="s">
        <v>10</v>
      </c>
      <c r="G86" s="9">
        <f t="shared" si="7"/>
        <v>7900</v>
      </c>
      <c r="H86" s="80">
        <f t="shared" si="8"/>
        <v>3081</v>
      </c>
      <c r="I86" s="18"/>
      <c r="J86" s="18"/>
      <c r="K86" s="18"/>
      <c r="L86" s="157">
        <v>197500</v>
      </c>
    </row>
    <row r="87" spans="1:12" ht="42" customHeight="1">
      <c r="A87" s="11">
        <v>15</v>
      </c>
      <c r="B87" s="12" t="s">
        <v>28</v>
      </c>
      <c r="C87" s="103">
        <v>40</v>
      </c>
      <c r="D87" s="104">
        <v>320</v>
      </c>
      <c r="E87" s="104">
        <v>1300</v>
      </c>
      <c r="F87" s="8" t="s">
        <v>10</v>
      </c>
      <c r="G87" s="9">
        <f t="shared" si="7"/>
        <v>7900</v>
      </c>
      <c r="H87" s="80">
        <f t="shared" si="8"/>
        <v>3286.4</v>
      </c>
      <c r="I87" s="18"/>
      <c r="J87" s="18"/>
      <c r="K87" s="18"/>
      <c r="L87" s="157">
        <v>197500</v>
      </c>
    </row>
    <row r="88" spans="1:12" ht="42" customHeight="1">
      <c r="A88" s="11">
        <v>16</v>
      </c>
      <c r="B88" s="12" t="s">
        <v>28</v>
      </c>
      <c r="C88" s="103">
        <v>40</v>
      </c>
      <c r="D88" s="104">
        <v>360</v>
      </c>
      <c r="E88" s="104">
        <v>1400</v>
      </c>
      <c r="F88" s="8" t="s">
        <v>10</v>
      </c>
      <c r="G88" s="9">
        <f t="shared" si="7"/>
        <v>7900</v>
      </c>
      <c r="H88" s="80">
        <f t="shared" si="8"/>
        <v>3981.6</v>
      </c>
      <c r="I88" s="18"/>
      <c r="J88" s="18"/>
      <c r="K88" s="18"/>
      <c r="L88" s="157">
        <v>197500</v>
      </c>
    </row>
    <row r="89" spans="1:12" ht="42" customHeight="1">
      <c r="A89" s="11">
        <v>17</v>
      </c>
      <c r="B89" s="12" t="s">
        <v>28</v>
      </c>
      <c r="C89" s="103">
        <v>40</v>
      </c>
      <c r="D89" s="104">
        <v>600</v>
      </c>
      <c r="E89" s="104">
        <v>1500</v>
      </c>
      <c r="F89" s="8" t="s">
        <v>10</v>
      </c>
      <c r="G89" s="9">
        <f t="shared" si="7"/>
        <v>7900</v>
      </c>
      <c r="H89" s="80">
        <f t="shared" si="8"/>
        <v>7110</v>
      </c>
      <c r="I89" s="18"/>
      <c r="J89" s="18"/>
      <c r="K89" s="18"/>
      <c r="L89" s="157">
        <v>197500</v>
      </c>
    </row>
    <row r="90" spans="1:12" ht="42" customHeight="1">
      <c r="A90" s="11">
        <v>18</v>
      </c>
      <c r="B90" s="12" t="s">
        <v>28</v>
      </c>
      <c r="C90" s="103">
        <v>40</v>
      </c>
      <c r="D90" s="104">
        <v>650</v>
      </c>
      <c r="E90" s="104">
        <v>2000</v>
      </c>
      <c r="F90" s="8" t="s">
        <v>10</v>
      </c>
      <c r="G90" s="9">
        <f aca="true" t="shared" si="9" ref="G90:G95">L90/1000*C90</f>
        <v>9600</v>
      </c>
      <c r="H90" s="80">
        <f aca="true" t="shared" si="10" ref="H90:H95">G90*E90*D90/1000000</f>
        <v>12480</v>
      </c>
      <c r="I90" s="18"/>
      <c r="J90" s="18"/>
      <c r="K90" s="18"/>
      <c r="L90" s="157">
        <v>240000</v>
      </c>
    </row>
    <row r="91" spans="1:12" ht="42" customHeight="1">
      <c r="A91" s="11">
        <v>19</v>
      </c>
      <c r="B91" s="12" t="s">
        <v>28</v>
      </c>
      <c r="C91" s="103">
        <v>40</v>
      </c>
      <c r="D91" s="104">
        <v>950</v>
      </c>
      <c r="E91" s="104">
        <v>2000</v>
      </c>
      <c r="F91" s="8" t="s">
        <v>10</v>
      </c>
      <c r="G91" s="9">
        <f t="shared" si="9"/>
        <v>9600</v>
      </c>
      <c r="H91" s="80">
        <f t="shared" si="10"/>
        <v>18240</v>
      </c>
      <c r="I91" s="18"/>
      <c r="J91" s="18"/>
      <c r="K91" s="18"/>
      <c r="L91" s="157">
        <v>240000</v>
      </c>
    </row>
    <row r="92" spans="1:12" ht="42" customHeight="1">
      <c r="A92" s="11">
        <v>20</v>
      </c>
      <c r="B92" s="12" t="s">
        <v>28</v>
      </c>
      <c r="C92" s="103">
        <v>40</v>
      </c>
      <c r="D92" s="104">
        <v>650</v>
      </c>
      <c r="E92" s="104">
        <v>2400</v>
      </c>
      <c r="F92" s="8" t="s">
        <v>10</v>
      </c>
      <c r="G92" s="9">
        <f t="shared" si="9"/>
        <v>9600</v>
      </c>
      <c r="H92" s="80">
        <f t="shared" si="10"/>
        <v>14976</v>
      </c>
      <c r="I92" s="18"/>
      <c r="J92" s="18"/>
      <c r="K92" s="18"/>
      <c r="L92" s="157">
        <v>240000</v>
      </c>
    </row>
    <row r="93" spans="1:12" ht="42" customHeight="1">
      <c r="A93" s="11">
        <v>21</v>
      </c>
      <c r="B93" s="12" t="s">
        <v>28</v>
      </c>
      <c r="C93" s="103">
        <v>40</v>
      </c>
      <c r="D93" s="104">
        <v>950</v>
      </c>
      <c r="E93" s="104">
        <v>2400</v>
      </c>
      <c r="F93" s="8" t="s">
        <v>10</v>
      </c>
      <c r="G93" s="9">
        <f t="shared" si="9"/>
        <v>9600</v>
      </c>
      <c r="H93" s="80">
        <f t="shared" si="10"/>
        <v>21888</v>
      </c>
      <c r="I93" s="18"/>
      <c r="J93" s="18"/>
      <c r="K93" s="18"/>
      <c r="L93" s="157">
        <v>240000</v>
      </c>
    </row>
    <row r="94" spans="1:12" ht="42" customHeight="1">
      <c r="A94" s="11">
        <v>22</v>
      </c>
      <c r="B94" s="12" t="s">
        <v>28</v>
      </c>
      <c r="C94" s="103">
        <v>40</v>
      </c>
      <c r="D94" s="104">
        <v>650</v>
      </c>
      <c r="E94" s="104">
        <v>3000</v>
      </c>
      <c r="F94" s="8" t="s">
        <v>10</v>
      </c>
      <c r="G94" s="9">
        <f t="shared" si="9"/>
        <v>10400</v>
      </c>
      <c r="H94" s="80">
        <f t="shared" si="10"/>
        <v>20280</v>
      </c>
      <c r="I94" s="18"/>
      <c r="J94" s="18"/>
      <c r="K94" s="18"/>
      <c r="L94" s="157">
        <v>260000</v>
      </c>
    </row>
    <row r="95" spans="1:12" ht="42" customHeight="1">
      <c r="A95" s="11">
        <v>23</v>
      </c>
      <c r="B95" s="12" t="s">
        <v>28</v>
      </c>
      <c r="C95" s="103">
        <v>40</v>
      </c>
      <c r="D95" s="104">
        <v>950</v>
      </c>
      <c r="E95" s="104">
        <v>3000</v>
      </c>
      <c r="F95" s="8" t="s">
        <v>10</v>
      </c>
      <c r="G95" s="9">
        <f t="shared" si="9"/>
        <v>10400</v>
      </c>
      <c r="H95" s="80">
        <f t="shared" si="10"/>
        <v>29640</v>
      </c>
      <c r="I95" s="18"/>
      <c r="J95" s="18"/>
      <c r="K95" s="18"/>
      <c r="L95" s="157">
        <v>260000</v>
      </c>
    </row>
  </sheetData>
  <sheetProtection/>
  <mergeCells count="9">
    <mergeCell ref="A71:H71"/>
    <mergeCell ref="C72:E72"/>
    <mergeCell ref="C6:E6"/>
    <mergeCell ref="A1:K1"/>
    <mergeCell ref="A2:K2"/>
    <mergeCell ref="A3:K3"/>
    <mergeCell ref="A5:K5"/>
    <mergeCell ref="C33:E33"/>
    <mergeCell ref="A32:H32"/>
  </mergeCells>
  <hyperlinks>
    <hyperlink ref="E4" r:id="rId1" display="www.skompl.ru"/>
  </hyperlinks>
  <printOptions/>
  <pageMargins left="0.7480314960629921" right="0.7480314960629921" top="0.984251968503937" bottom="0.984251968503937" header="0.5118110236220472" footer="0.5118110236220472"/>
  <pageSetup horizontalDpi="360" verticalDpi="360" orientation="portrait" paperSize="9" scale="69" r:id="rId2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view="pageBreakPreview" zoomScale="75" zoomScaleNormal="75" zoomScaleSheetLayoutView="75" zoomScalePageLayoutView="0" workbookViewId="0" topLeftCell="A22">
      <selection activeCell="D9" sqref="D9"/>
    </sheetView>
  </sheetViews>
  <sheetFormatPr defaultColWidth="9.140625" defaultRowHeight="12.75"/>
  <cols>
    <col min="1" max="1" width="18.8515625" style="68" customWidth="1"/>
    <col min="2" max="2" width="9.00390625" style="0" customWidth="1"/>
    <col min="4" max="11" width="9.140625" style="45" customWidth="1"/>
    <col min="12" max="12" width="12.7109375" style="45" customWidth="1"/>
    <col min="13" max="19" width="9.140625" style="45" customWidth="1"/>
    <col min="23" max="23" width="26.28125" style="0" customWidth="1"/>
  </cols>
  <sheetData>
    <row r="1" spans="1:19" ht="15.75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</row>
    <row r="2" spans="1:19" ht="15.75">
      <c r="A2" s="193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</row>
    <row r="3" spans="1:19" ht="15.75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</row>
    <row r="4" spans="1:19" ht="15.75">
      <c r="A4" s="194" t="s">
        <v>44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1:23" s="68" customFormat="1" ht="20.25">
      <c r="A5" s="70" t="s">
        <v>45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W5"/>
    </row>
    <row r="6" spans="1:23" s="68" customFormat="1" ht="20.25">
      <c r="A6" s="70" t="s">
        <v>46</v>
      </c>
      <c r="B6" s="71" t="s">
        <v>47</v>
      </c>
      <c r="C6" s="71" t="s">
        <v>48</v>
      </c>
      <c r="D6" s="71" t="s">
        <v>49</v>
      </c>
      <c r="E6" s="71" t="s">
        <v>50</v>
      </c>
      <c r="F6" s="71" t="s">
        <v>51</v>
      </c>
      <c r="G6" s="71" t="s">
        <v>48</v>
      </c>
      <c r="H6" s="71" t="s">
        <v>52</v>
      </c>
      <c r="I6" s="71" t="s">
        <v>49</v>
      </c>
      <c r="J6" s="71" t="s">
        <v>50</v>
      </c>
      <c r="K6" s="71" t="s">
        <v>51</v>
      </c>
      <c r="L6" s="71" t="s">
        <v>48</v>
      </c>
      <c r="M6" s="71" t="s">
        <v>49</v>
      </c>
      <c r="N6" s="71" t="s">
        <v>50</v>
      </c>
      <c r="O6" s="71" t="s">
        <v>51</v>
      </c>
      <c r="P6" s="71" t="s">
        <v>48</v>
      </c>
      <c r="Q6" s="71" t="s">
        <v>49</v>
      </c>
      <c r="R6" s="71" t="s">
        <v>50</v>
      </c>
      <c r="S6" s="71" t="s">
        <v>51</v>
      </c>
      <c r="W6"/>
    </row>
    <row r="7" spans="1:26" ht="20.25">
      <c r="A7" s="70" t="s">
        <v>53</v>
      </c>
      <c r="B7" s="72" t="s">
        <v>54</v>
      </c>
      <c r="C7" s="71" t="s">
        <v>55</v>
      </c>
      <c r="D7" s="73">
        <v>235</v>
      </c>
      <c r="E7" s="73">
        <v>415</v>
      </c>
      <c r="F7" s="73">
        <v>415</v>
      </c>
      <c r="G7" s="71" t="s">
        <v>56</v>
      </c>
      <c r="H7" s="72"/>
      <c r="I7" s="73">
        <v>294.8</v>
      </c>
      <c r="J7" s="73">
        <v>447</v>
      </c>
      <c r="K7" s="73">
        <v>447</v>
      </c>
      <c r="L7" s="71" t="s">
        <v>57</v>
      </c>
      <c r="M7" s="73">
        <v>528</v>
      </c>
      <c r="N7" s="73">
        <v>759.0000000000001</v>
      </c>
      <c r="O7" s="73">
        <v>759.0000000000001</v>
      </c>
      <c r="P7" s="71" t="s">
        <v>58</v>
      </c>
      <c r="Q7" s="73">
        <v>742.5000000000001</v>
      </c>
      <c r="R7" s="73">
        <v>1006.5000000000001</v>
      </c>
      <c r="S7" s="73">
        <v>1006.5000000000001</v>
      </c>
      <c r="U7" s="68"/>
      <c r="V7" s="68"/>
      <c r="X7" s="68"/>
      <c r="Y7" s="68"/>
      <c r="Z7" s="68"/>
    </row>
    <row r="8" spans="1:26" ht="20.25">
      <c r="A8" s="70" t="s">
        <v>59</v>
      </c>
      <c r="B8" s="72" t="s">
        <v>54</v>
      </c>
      <c r="C8" s="71" t="s">
        <v>55</v>
      </c>
      <c r="D8" s="73">
        <v>235</v>
      </c>
      <c r="E8" s="73">
        <v>415</v>
      </c>
      <c r="F8" s="73">
        <v>415</v>
      </c>
      <c r="G8" s="71" t="s">
        <v>56</v>
      </c>
      <c r="H8" s="72"/>
      <c r="I8" s="73">
        <v>294.8</v>
      </c>
      <c r="J8" s="73">
        <v>447</v>
      </c>
      <c r="K8" s="73">
        <v>447</v>
      </c>
      <c r="L8" s="71" t="s">
        <v>57</v>
      </c>
      <c r="M8" s="73">
        <v>528</v>
      </c>
      <c r="N8" s="73">
        <v>759.0000000000001</v>
      </c>
      <c r="O8" s="73">
        <v>759.0000000000001</v>
      </c>
      <c r="P8" s="71" t="s">
        <v>58</v>
      </c>
      <c r="Q8" s="73">
        <v>742.5000000000001</v>
      </c>
      <c r="R8" s="73">
        <v>1006.5000000000001</v>
      </c>
      <c r="S8" s="73">
        <v>1006.5000000000001</v>
      </c>
      <c r="U8" s="68"/>
      <c r="V8" s="68"/>
      <c r="X8" s="68"/>
      <c r="Y8" s="68"/>
      <c r="Z8" s="68"/>
    </row>
    <row r="9" spans="1:26" ht="20.25">
      <c r="A9" s="70" t="s">
        <v>60</v>
      </c>
      <c r="B9" s="72" t="s">
        <v>54</v>
      </c>
      <c r="C9" s="71" t="s">
        <v>55</v>
      </c>
      <c r="D9" s="73">
        <v>235</v>
      </c>
      <c r="E9" s="73">
        <v>415</v>
      </c>
      <c r="F9" s="73">
        <v>415</v>
      </c>
      <c r="G9" s="71" t="s">
        <v>56</v>
      </c>
      <c r="H9" s="72">
        <v>180</v>
      </c>
      <c r="I9" s="73">
        <v>294.8</v>
      </c>
      <c r="J9" s="73">
        <v>447</v>
      </c>
      <c r="K9" s="73">
        <v>447</v>
      </c>
      <c r="L9" s="71" t="s">
        <v>57</v>
      </c>
      <c r="M9" s="73">
        <v>528</v>
      </c>
      <c r="N9" s="73">
        <v>759.0000000000001</v>
      </c>
      <c r="O9" s="73">
        <v>759.0000000000001</v>
      </c>
      <c r="P9" s="71" t="s">
        <v>58</v>
      </c>
      <c r="Q9" s="73">
        <v>742.5000000000001</v>
      </c>
      <c r="R9" s="73">
        <v>1006.5000000000001</v>
      </c>
      <c r="S9" s="73">
        <v>1006.5000000000001</v>
      </c>
      <c r="U9" s="68"/>
      <c r="V9" s="68"/>
      <c r="X9" s="68"/>
      <c r="Y9" s="68"/>
      <c r="Z9" s="68"/>
    </row>
    <row r="10" spans="1:26" ht="20.25">
      <c r="A10" s="70" t="s">
        <v>61</v>
      </c>
      <c r="B10" s="72" t="s">
        <v>54</v>
      </c>
      <c r="C10" s="71" t="s">
        <v>55</v>
      </c>
      <c r="D10" s="73">
        <v>235</v>
      </c>
      <c r="E10" s="73">
        <v>415</v>
      </c>
      <c r="F10" s="73">
        <v>415</v>
      </c>
      <c r="G10" s="71" t="s">
        <v>56</v>
      </c>
      <c r="H10" s="72"/>
      <c r="I10" s="73">
        <v>294.8</v>
      </c>
      <c r="J10" s="73">
        <v>447</v>
      </c>
      <c r="K10" s="73">
        <v>447</v>
      </c>
      <c r="L10" s="71" t="s">
        <v>57</v>
      </c>
      <c r="M10" s="73">
        <v>528</v>
      </c>
      <c r="N10" s="73">
        <v>759.0000000000001</v>
      </c>
      <c r="O10" s="73">
        <v>759.0000000000001</v>
      </c>
      <c r="P10" s="71" t="s">
        <v>58</v>
      </c>
      <c r="Q10" s="73">
        <v>742.5000000000001</v>
      </c>
      <c r="R10" s="73">
        <v>1006.5000000000001</v>
      </c>
      <c r="S10" s="73">
        <v>1006.5000000000001</v>
      </c>
      <c r="U10" s="68"/>
      <c r="V10" s="68"/>
      <c r="X10" s="68"/>
      <c r="Y10" s="68"/>
      <c r="Z10" s="68"/>
    </row>
    <row r="11" spans="1:26" ht="20.25">
      <c r="A11" s="70" t="s">
        <v>62</v>
      </c>
      <c r="B11" s="72" t="s">
        <v>54</v>
      </c>
      <c r="C11" s="71" t="s">
        <v>55</v>
      </c>
      <c r="D11" s="73">
        <v>235</v>
      </c>
      <c r="E11" s="73">
        <v>415</v>
      </c>
      <c r="F11" s="73">
        <v>415</v>
      </c>
      <c r="G11" s="71" t="s">
        <v>56</v>
      </c>
      <c r="H11" s="72"/>
      <c r="I11" s="73">
        <v>294.8</v>
      </c>
      <c r="J11" s="73">
        <v>447</v>
      </c>
      <c r="K11" s="73">
        <v>447</v>
      </c>
      <c r="L11" s="71" t="s">
        <v>57</v>
      </c>
      <c r="M11" s="73">
        <v>528</v>
      </c>
      <c r="N11" s="73">
        <v>759.0000000000001</v>
      </c>
      <c r="O11" s="73">
        <v>759.0000000000001</v>
      </c>
      <c r="P11" s="71" t="s">
        <v>58</v>
      </c>
      <c r="Q11" s="73">
        <v>742.5000000000001</v>
      </c>
      <c r="R11" s="73">
        <v>1006.5000000000001</v>
      </c>
      <c r="S11" s="73">
        <v>1006.5000000000001</v>
      </c>
      <c r="U11" s="68"/>
      <c r="V11" s="68"/>
      <c r="X11" s="68"/>
      <c r="Y11" s="68"/>
      <c r="Z11" s="68"/>
    </row>
    <row r="12" spans="1:26" ht="20.25">
      <c r="A12" s="70" t="s">
        <v>63</v>
      </c>
      <c r="B12" s="72" t="s">
        <v>54</v>
      </c>
      <c r="C12" s="71" t="s">
        <v>55</v>
      </c>
      <c r="D12" s="73">
        <v>235</v>
      </c>
      <c r="E12" s="73">
        <v>415</v>
      </c>
      <c r="F12" s="73">
        <v>415</v>
      </c>
      <c r="G12" s="71" t="s">
        <v>56</v>
      </c>
      <c r="H12" s="72">
        <v>180</v>
      </c>
      <c r="I12" s="73">
        <v>294.8</v>
      </c>
      <c r="J12" s="73">
        <v>447</v>
      </c>
      <c r="K12" s="73">
        <v>447</v>
      </c>
      <c r="L12" s="71" t="s">
        <v>57</v>
      </c>
      <c r="M12" s="73">
        <v>528</v>
      </c>
      <c r="N12" s="73">
        <v>759.0000000000001</v>
      </c>
      <c r="O12" s="73">
        <v>759.0000000000001</v>
      </c>
      <c r="P12" s="71" t="s">
        <v>58</v>
      </c>
      <c r="Q12" s="73">
        <v>742.5000000000001</v>
      </c>
      <c r="R12" s="73">
        <v>1006.5000000000001</v>
      </c>
      <c r="S12" s="73">
        <v>1006.5000000000001</v>
      </c>
      <c r="U12" s="68"/>
      <c r="V12" s="68"/>
      <c r="X12" s="68"/>
      <c r="Y12" s="68"/>
      <c r="Z12" s="68"/>
    </row>
    <row r="13" spans="1:26" ht="20.25">
      <c r="A13" s="70" t="s">
        <v>64</v>
      </c>
      <c r="B13" s="72" t="s">
        <v>54</v>
      </c>
      <c r="C13" s="71" t="s">
        <v>55</v>
      </c>
      <c r="D13" s="73">
        <v>340</v>
      </c>
      <c r="E13" s="73">
        <v>511.50000000000006</v>
      </c>
      <c r="F13" s="73">
        <v>511.50000000000006</v>
      </c>
      <c r="G13" s="71" t="s">
        <v>56</v>
      </c>
      <c r="H13" s="72"/>
      <c r="I13" s="73">
        <v>388</v>
      </c>
      <c r="J13" s="73">
        <v>590</v>
      </c>
      <c r="K13" s="73">
        <v>590</v>
      </c>
      <c r="L13" s="71" t="s">
        <v>57</v>
      </c>
      <c r="M13" s="73">
        <v>643.5</v>
      </c>
      <c r="N13" s="73">
        <v>891.0000000000001</v>
      </c>
      <c r="O13" s="73">
        <v>891.0000000000001</v>
      </c>
      <c r="P13" s="71" t="s">
        <v>58</v>
      </c>
      <c r="Q13" s="73">
        <v>907.5000000000001</v>
      </c>
      <c r="R13" s="73">
        <v>1155</v>
      </c>
      <c r="S13" s="73">
        <v>1155</v>
      </c>
      <c r="U13" s="68"/>
      <c r="V13" s="68"/>
      <c r="X13" s="68"/>
      <c r="Y13" s="68"/>
      <c r="Z13" s="68"/>
    </row>
    <row r="14" spans="1:26" ht="20.25">
      <c r="A14" s="70" t="s">
        <v>65</v>
      </c>
      <c r="B14" s="72" t="s">
        <v>54</v>
      </c>
      <c r="C14" s="71" t="s">
        <v>55</v>
      </c>
      <c r="D14" s="73">
        <v>282</v>
      </c>
      <c r="E14" s="73">
        <v>505</v>
      </c>
      <c r="F14" s="73">
        <v>505</v>
      </c>
      <c r="G14" s="71" t="s">
        <v>56</v>
      </c>
      <c r="H14" s="72">
        <v>180</v>
      </c>
      <c r="I14" s="73">
        <v>345</v>
      </c>
      <c r="J14" s="73">
        <v>540</v>
      </c>
      <c r="K14" s="73">
        <v>540</v>
      </c>
      <c r="L14" s="71" t="s">
        <v>57</v>
      </c>
      <c r="M14" s="73">
        <v>610.5</v>
      </c>
      <c r="N14" s="73">
        <v>858.0000000000001</v>
      </c>
      <c r="O14" s="73">
        <v>858.0000000000001</v>
      </c>
      <c r="P14" s="71" t="s">
        <v>58</v>
      </c>
      <c r="Q14" s="73">
        <v>858.0000000000001</v>
      </c>
      <c r="R14" s="73">
        <v>1122</v>
      </c>
      <c r="S14" s="73">
        <v>1122</v>
      </c>
      <c r="U14" s="68"/>
      <c r="V14" s="68"/>
      <c r="X14" s="68"/>
      <c r="Y14" s="68"/>
      <c r="Z14" s="68"/>
    </row>
    <row r="15" spans="1:26" ht="20.25">
      <c r="A15" s="70" t="s">
        <v>66</v>
      </c>
      <c r="B15" s="72" t="s">
        <v>54</v>
      </c>
      <c r="C15" s="71" t="s">
        <v>55</v>
      </c>
      <c r="D15" s="73">
        <v>282</v>
      </c>
      <c r="E15" s="73">
        <v>511.50000000000006</v>
      </c>
      <c r="F15" s="73">
        <v>511.50000000000006</v>
      </c>
      <c r="G15" s="71" t="s">
        <v>56</v>
      </c>
      <c r="H15" s="72"/>
      <c r="I15" s="73">
        <v>380</v>
      </c>
      <c r="J15" s="73">
        <v>595</v>
      </c>
      <c r="K15" s="73">
        <v>595</v>
      </c>
      <c r="L15" s="71" t="s">
        <v>57</v>
      </c>
      <c r="M15" s="73">
        <v>660</v>
      </c>
      <c r="N15" s="73">
        <v>907.5000000000001</v>
      </c>
      <c r="O15" s="73">
        <v>907.5000000000001</v>
      </c>
      <c r="P15" s="71" t="s">
        <v>58</v>
      </c>
      <c r="Q15" s="73">
        <v>915.7500000000001</v>
      </c>
      <c r="R15" s="73">
        <v>1188</v>
      </c>
      <c r="S15" s="73">
        <v>1188</v>
      </c>
      <c r="U15" s="68"/>
      <c r="V15" s="68"/>
      <c r="X15" s="68"/>
      <c r="Y15" s="68"/>
      <c r="Z15" s="68"/>
    </row>
    <row r="16" spans="1:26" ht="20.25">
      <c r="A16" s="70" t="s">
        <v>67</v>
      </c>
      <c r="B16" s="72" t="s">
        <v>54</v>
      </c>
      <c r="C16" s="71" t="s">
        <v>55</v>
      </c>
      <c r="D16" s="73">
        <v>282</v>
      </c>
      <c r="E16" s="73">
        <v>480</v>
      </c>
      <c r="F16" s="73">
        <v>480</v>
      </c>
      <c r="G16" s="71" t="s">
        <v>56</v>
      </c>
      <c r="H16" s="72"/>
      <c r="I16" s="73">
        <v>352</v>
      </c>
      <c r="J16" s="73">
        <v>550</v>
      </c>
      <c r="K16" s="73">
        <v>550</v>
      </c>
      <c r="L16" s="71" t="s">
        <v>57</v>
      </c>
      <c r="M16" s="73">
        <v>610.5</v>
      </c>
      <c r="N16" s="73">
        <v>841.5000000000001</v>
      </c>
      <c r="O16" s="73">
        <v>841.5000000000001</v>
      </c>
      <c r="P16" s="71" t="s">
        <v>58</v>
      </c>
      <c r="Q16" s="73">
        <v>849.7500000000001</v>
      </c>
      <c r="R16" s="73">
        <v>1122</v>
      </c>
      <c r="S16" s="73">
        <v>1122</v>
      </c>
      <c r="U16" s="68"/>
      <c r="V16" s="68"/>
      <c r="X16" s="68"/>
      <c r="Y16" s="68"/>
      <c r="Z16" s="68"/>
    </row>
    <row r="17" spans="1:26" ht="20.25">
      <c r="A17" s="70" t="s">
        <v>68</v>
      </c>
      <c r="B17" s="72" t="s">
        <v>54</v>
      </c>
      <c r="C17" s="71" t="s">
        <v>55</v>
      </c>
      <c r="D17" s="73">
        <v>282</v>
      </c>
      <c r="E17" s="73">
        <v>503.80000000000007</v>
      </c>
      <c r="F17" s="73">
        <v>503.80000000000007</v>
      </c>
      <c r="G17" s="71" t="s">
        <v>56</v>
      </c>
      <c r="H17" s="72"/>
      <c r="I17" s="73">
        <v>361</v>
      </c>
      <c r="J17" s="73">
        <v>540</v>
      </c>
      <c r="K17" s="73">
        <v>540</v>
      </c>
      <c r="L17" s="71" t="s">
        <v>57</v>
      </c>
      <c r="M17" s="73">
        <v>594</v>
      </c>
      <c r="N17" s="73">
        <v>825.0000000000001</v>
      </c>
      <c r="O17" s="73">
        <v>825.0000000000001</v>
      </c>
      <c r="P17" s="71" t="s">
        <v>58</v>
      </c>
      <c r="Q17" s="73">
        <v>825.0000000000001</v>
      </c>
      <c r="R17" s="73">
        <v>1105.5</v>
      </c>
      <c r="S17" s="73">
        <v>1105.5</v>
      </c>
      <c r="U17" s="68"/>
      <c r="V17" s="68"/>
      <c r="X17" s="68"/>
      <c r="Y17" s="68"/>
      <c r="Z17" s="68"/>
    </row>
    <row r="18" spans="1:26" ht="20.25">
      <c r="A18" s="70" t="s">
        <v>69</v>
      </c>
      <c r="B18" s="72" t="s">
        <v>54</v>
      </c>
      <c r="C18" s="71" t="s">
        <v>55</v>
      </c>
      <c r="D18" s="73">
        <v>404.8</v>
      </c>
      <c r="E18" s="73">
        <v>544.5</v>
      </c>
      <c r="F18" s="73">
        <v>544.5</v>
      </c>
      <c r="G18" s="71" t="s">
        <v>56</v>
      </c>
      <c r="H18" s="72"/>
      <c r="I18" s="73">
        <v>415</v>
      </c>
      <c r="J18" s="73">
        <v>640</v>
      </c>
      <c r="K18" s="73">
        <v>640</v>
      </c>
      <c r="L18" s="71" t="s">
        <v>57</v>
      </c>
      <c r="M18" s="73">
        <v>693</v>
      </c>
      <c r="N18" s="73">
        <v>940.5000000000001</v>
      </c>
      <c r="O18" s="73">
        <v>940.5000000000001</v>
      </c>
      <c r="P18" s="71" t="s">
        <v>58</v>
      </c>
      <c r="Q18" s="73">
        <v>948.7500000000001</v>
      </c>
      <c r="R18" s="73">
        <v>1221</v>
      </c>
      <c r="S18" s="73">
        <v>1221</v>
      </c>
      <c r="U18" s="68"/>
      <c r="V18" s="68"/>
      <c r="X18" s="68"/>
      <c r="Y18" s="68"/>
      <c r="Z18" s="68"/>
    </row>
    <row r="19" spans="1:26" ht="20.25">
      <c r="A19" s="70" t="s">
        <v>70</v>
      </c>
      <c r="B19" s="72" t="s">
        <v>54</v>
      </c>
      <c r="C19" s="71" t="s">
        <v>55</v>
      </c>
      <c r="D19" s="73">
        <v>282</v>
      </c>
      <c r="E19" s="73">
        <v>504</v>
      </c>
      <c r="F19" s="73">
        <v>504</v>
      </c>
      <c r="G19" s="71" t="s">
        <v>56</v>
      </c>
      <c r="H19" s="72"/>
      <c r="I19" s="73">
        <v>345</v>
      </c>
      <c r="J19" s="73">
        <v>540</v>
      </c>
      <c r="K19" s="73">
        <v>540</v>
      </c>
      <c r="L19" s="71" t="s">
        <v>57</v>
      </c>
      <c r="M19" s="73">
        <v>610.5</v>
      </c>
      <c r="N19" s="73">
        <v>858.0000000000001</v>
      </c>
      <c r="O19" s="73">
        <v>858.0000000000001</v>
      </c>
      <c r="P19" s="71" t="s">
        <v>58</v>
      </c>
      <c r="Q19" s="73">
        <v>858.0000000000001</v>
      </c>
      <c r="R19" s="73">
        <v>1122</v>
      </c>
      <c r="S19" s="73">
        <v>1122</v>
      </c>
      <c r="U19" s="68"/>
      <c r="V19" s="68"/>
      <c r="X19" s="68"/>
      <c r="Y19" s="68"/>
      <c r="Z19" s="68"/>
    </row>
    <row r="20" spans="1:26" ht="20.25">
      <c r="A20" s="70" t="s">
        <v>71</v>
      </c>
      <c r="B20" s="72" t="s">
        <v>54</v>
      </c>
      <c r="C20" s="71" t="s">
        <v>55</v>
      </c>
      <c r="D20" s="73">
        <v>530</v>
      </c>
      <c r="E20" s="73">
        <v>613.8000000000001</v>
      </c>
      <c r="F20" s="73">
        <v>613.8000000000001</v>
      </c>
      <c r="G20" s="71" t="s">
        <v>56</v>
      </c>
      <c r="H20" s="72"/>
      <c r="I20" s="73">
        <v>590</v>
      </c>
      <c r="J20" s="73">
        <v>780</v>
      </c>
      <c r="K20" s="73">
        <v>780</v>
      </c>
      <c r="L20" s="71" t="s">
        <v>57</v>
      </c>
      <c r="M20" s="73">
        <v>849.7500000000001</v>
      </c>
      <c r="N20" s="73">
        <v>1047.75</v>
      </c>
      <c r="O20" s="73">
        <v>1047.75</v>
      </c>
      <c r="P20" s="71" t="s">
        <v>58</v>
      </c>
      <c r="Q20" s="73">
        <v>1105.5</v>
      </c>
      <c r="R20" s="73">
        <v>1303.5</v>
      </c>
      <c r="S20" s="73">
        <v>1303.5</v>
      </c>
      <c r="U20" s="68"/>
      <c r="V20" s="68"/>
      <c r="X20" s="68"/>
      <c r="Y20" s="68"/>
      <c r="Z20" s="68"/>
    </row>
    <row r="21" spans="1:26" ht="20.25">
      <c r="A21" s="70" t="s">
        <v>72</v>
      </c>
      <c r="B21" s="72" t="s">
        <v>54</v>
      </c>
      <c r="C21" s="71" t="s">
        <v>55</v>
      </c>
      <c r="D21" s="73">
        <v>450</v>
      </c>
      <c r="E21" s="73">
        <v>590</v>
      </c>
      <c r="F21" s="73">
        <v>590</v>
      </c>
      <c r="G21" s="71" t="s">
        <v>56</v>
      </c>
      <c r="H21" s="72"/>
      <c r="I21" s="73">
        <v>480</v>
      </c>
      <c r="J21" s="73">
        <v>680</v>
      </c>
      <c r="K21" s="73">
        <v>680</v>
      </c>
      <c r="L21" s="71" t="s">
        <v>57</v>
      </c>
      <c r="M21" s="73">
        <v>693</v>
      </c>
      <c r="N21" s="73">
        <v>940.5000000000001</v>
      </c>
      <c r="O21" s="73">
        <v>940.5000000000001</v>
      </c>
      <c r="P21" s="71" t="s">
        <v>58</v>
      </c>
      <c r="Q21" s="73">
        <v>940.5000000000001</v>
      </c>
      <c r="R21" s="73">
        <v>1204.5</v>
      </c>
      <c r="S21" s="73">
        <v>1204.5</v>
      </c>
      <c r="U21" s="68"/>
      <c r="V21" s="68"/>
      <c r="X21" s="68"/>
      <c r="Y21" s="68"/>
      <c r="Z21" s="68"/>
    </row>
    <row r="22" spans="1:26" ht="20.25">
      <c r="A22" s="70" t="s">
        <v>73</v>
      </c>
      <c r="B22" s="72" t="s">
        <v>54</v>
      </c>
      <c r="C22" s="71" t="s">
        <v>55</v>
      </c>
      <c r="D22" s="73">
        <v>390</v>
      </c>
      <c r="E22" s="73">
        <v>590</v>
      </c>
      <c r="F22" s="73">
        <v>590</v>
      </c>
      <c r="G22" s="71" t="s">
        <v>56</v>
      </c>
      <c r="H22" s="72"/>
      <c r="I22" s="73">
        <v>424</v>
      </c>
      <c r="J22" s="73">
        <v>650</v>
      </c>
      <c r="K22" s="73">
        <v>650</v>
      </c>
      <c r="L22" s="71" t="s">
        <v>57</v>
      </c>
      <c r="M22" s="73">
        <v>610.5</v>
      </c>
      <c r="N22" s="73">
        <v>858.0000000000001</v>
      </c>
      <c r="O22" s="73">
        <v>858.0000000000001</v>
      </c>
      <c r="P22" s="71" t="s">
        <v>58</v>
      </c>
      <c r="Q22" s="73">
        <v>858.0000000000001</v>
      </c>
      <c r="R22" s="73">
        <v>1122</v>
      </c>
      <c r="S22" s="73">
        <v>1122</v>
      </c>
      <c r="U22" s="68"/>
      <c r="V22" s="68"/>
      <c r="X22" s="68"/>
      <c r="Y22" s="68"/>
      <c r="Z22" s="68"/>
    </row>
    <row r="23" spans="1:26" ht="20.25">
      <c r="A23" s="70" t="s">
        <v>74</v>
      </c>
      <c r="B23" s="72" t="s">
        <v>54</v>
      </c>
      <c r="C23" s="71" t="s">
        <v>55</v>
      </c>
      <c r="D23" s="73">
        <v>282</v>
      </c>
      <c r="E23" s="73">
        <v>503.80000000000007</v>
      </c>
      <c r="F23" s="73">
        <v>503.80000000000007</v>
      </c>
      <c r="G23" s="71" t="s">
        <v>56</v>
      </c>
      <c r="H23" s="72"/>
      <c r="I23" s="73">
        <v>345</v>
      </c>
      <c r="J23" s="73">
        <v>540</v>
      </c>
      <c r="K23" s="73">
        <v>540</v>
      </c>
      <c r="L23" s="71" t="s">
        <v>57</v>
      </c>
      <c r="M23" s="73">
        <v>610.5</v>
      </c>
      <c r="N23" s="73">
        <v>858.0000000000001</v>
      </c>
      <c r="O23" s="73">
        <v>858.0000000000001</v>
      </c>
      <c r="P23" s="71" t="s">
        <v>58</v>
      </c>
      <c r="Q23" s="73">
        <v>858.0000000000001</v>
      </c>
      <c r="R23" s="73">
        <v>1122</v>
      </c>
      <c r="S23" s="73">
        <v>1122</v>
      </c>
      <c r="U23" s="68"/>
      <c r="V23" s="68"/>
      <c r="X23" s="68"/>
      <c r="Y23" s="68"/>
      <c r="Z23" s="68"/>
    </row>
    <row r="24" spans="1:26" ht="20.25">
      <c r="A24" s="70" t="s">
        <v>75</v>
      </c>
      <c r="B24" s="72" t="s">
        <v>54</v>
      </c>
      <c r="C24" s="71" t="s">
        <v>55</v>
      </c>
      <c r="D24" s="73">
        <v>340</v>
      </c>
      <c r="E24" s="73">
        <v>529.1</v>
      </c>
      <c r="F24" s="73">
        <v>529.1</v>
      </c>
      <c r="G24" s="71" t="s">
        <v>56</v>
      </c>
      <c r="H24" s="72"/>
      <c r="I24" s="73">
        <v>375</v>
      </c>
      <c r="J24" s="73">
        <v>595</v>
      </c>
      <c r="K24" s="73">
        <v>595</v>
      </c>
      <c r="L24" s="71" t="s">
        <v>57</v>
      </c>
      <c r="M24" s="73">
        <v>660</v>
      </c>
      <c r="N24" s="73">
        <v>907.5000000000001</v>
      </c>
      <c r="O24" s="73">
        <v>907.5000000000001</v>
      </c>
      <c r="P24" s="71" t="s">
        <v>58</v>
      </c>
      <c r="Q24" s="73">
        <v>915.7500000000001</v>
      </c>
      <c r="R24" s="73">
        <v>1188</v>
      </c>
      <c r="S24" s="73">
        <v>1188</v>
      </c>
      <c r="U24" s="68"/>
      <c r="V24" s="68"/>
      <c r="X24" s="68"/>
      <c r="Y24" s="68"/>
      <c r="Z24" s="68"/>
    </row>
    <row r="25" spans="1:26" ht="20.25">
      <c r="A25" s="70" t="s">
        <v>76</v>
      </c>
      <c r="B25" s="72" t="s">
        <v>54</v>
      </c>
      <c r="C25" s="71" t="s">
        <v>55</v>
      </c>
      <c r="D25" s="73">
        <v>281.6</v>
      </c>
      <c r="E25" s="73">
        <v>504</v>
      </c>
      <c r="F25" s="73">
        <v>504</v>
      </c>
      <c r="G25" s="71" t="s">
        <v>56</v>
      </c>
      <c r="H25" s="72"/>
      <c r="I25" s="73">
        <v>345</v>
      </c>
      <c r="J25" s="73">
        <v>540</v>
      </c>
      <c r="K25" s="73">
        <v>540</v>
      </c>
      <c r="L25" s="71" t="s">
        <v>57</v>
      </c>
      <c r="M25" s="73">
        <v>610.5</v>
      </c>
      <c r="N25" s="73">
        <v>858.0000000000001</v>
      </c>
      <c r="O25" s="73">
        <v>858.0000000000001</v>
      </c>
      <c r="P25" s="71" t="s">
        <v>58</v>
      </c>
      <c r="Q25" s="73">
        <v>858.0000000000001</v>
      </c>
      <c r="R25" s="73">
        <v>1122</v>
      </c>
      <c r="S25" s="73">
        <v>1122</v>
      </c>
      <c r="U25" s="68"/>
      <c r="V25" s="68"/>
      <c r="X25" s="68"/>
      <c r="Y25" s="68"/>
      <c r="Z25" s="68"/>
    </row>
    <row r="26" spans="1:26" ht="20.25">
      <c r="A26" s="70" t="s">
        <v>77</v>
      </c>
      <c r="B26" s="72" t="s">
        <v>54</v>
      </c>
      <c r="C26" s="71" t="s">
        <v>55</v>
      </c>
      <c r="D26" s="73">
        <v>282</v>
      </c>
      <c r="E26" s="73">
        <v>503.80000000000007</v>
      </c>
      <c r="F26" s="73">
        <v>503.80000000000007</v>
      </c>
      <c r="G26" s="71" t="s">
        <v>56</v>
      </c>
      <c r="H26" s="72"/>
      <c r="I26" s="73">
        <v>360</v>
      </c>
      <c r="J26" s="73">
        <v>540</v>
      </c>
      <c r="K26" s="73">
        <v>540</v>
      </c>
      <c r="L26" s="71" t="s">
        <v>57</v>
      </c>
      <c r="M26" s="73">
        <v>594</v>
      </c>
      <c r="N26" s="73">
        <v>825.0000000000001</v>
      </c>
      <c r="O26" s="73">
        <v>825.0000000000001</v>
      </c>
      <c r="P26" s="71" t="s">
        <v>58</v>
      </c>
      <c r="Q26" s="73">
        <v>825.0000000000001</v>
      </c>
      <c r="R26" s="73">
        <v>1105.5</v>
      </c>
      <c r="S26" s="73">
        <v>1105.5</v>
      </c>
      <c r="U26" s="68"/>
      <c r="V26" s="68"/>
      <c r="X26" s="68"/>
      <c r="Y26" s="68"/>
      <c r="Z26" s="68"/>
    </row>
    <row r="27" spans="1:26" ht="20.25">
      <c r="A27" s="70" t="s">
        <v>78</v>
      </c>
      <c r="B27" s="72" t="s">
        <v>54</v>
      </c>
      <c r="C27" s="71" t="s">
        <v>55</v>
      </c>
      <c r="D27" s="73">
        <v>281.6</v>
      </c>
      <c r="E27" s="73">
        <v>504</v>
      </c>
      <c r="F27" s="73">
        <v>504</v>
      </c>
      <c r="G27" s="71" t="s">
        <v>56</v>
      </c>
      <c r="H27" s="72"/>
      <c r="I27" s="73">
        <v>365</v>
      </c>
      <c r="J27" s="73">
        <v>540</v>
      </c>
      <c r="K27" s="73">
        <v>540</v>
      </c>
      <c r="L27" s="71" t="s">
        <v>57</v>
      </c>
      <c r="M27" s="73">
        <v>594</v>
      </c>
      <c r="N27" s="73">
        <v>825.0000000000001</v>
      </c>
      <c r="O27" s="73">
        <v>825.0000000000001</v>
      </c>
      <c r="P27" s="71" t="s">
        <v>58</v>
      </c>
      <c r="Q27" s="73">
        <v>825.0000000000001</v>
      </c>
      <c r="R27" s="73">
        <v>1105.5</v>
      </c>
      <c r="S27" s="73">
        <v>1105.5</v>
      </c>
      <c r="U27" s="68"/>
      <c r="V27" s="68"/>
      <c r="X27" s="68"/>
      <c r="Y27" s="68"/>
      <c r="Z27" s="68"/>
    </row>
    <row r="28" spans="1:26" ht="20.25">
      <c r="A28" s="70" t="s">
        <v>79</v>
      </c>
      <c r="B28" s="72" t="s">
        <v>54</v>
      </c>
      <c r="C28" s="71" t="s">
        <v>55</v>
      </c>
      <c r="D28" s="73">
        <v>282</v>
      </c>
      <c r="E28" s="73">
        <v>503.80000000000007</v>
      </c>
      <c r="F28" s="73">
        <v>503.80000000000007</v>
      </c>
      <c r="G28" s="71" t="s">
        <v>56</v>
      </c>
      <c r="H28" s="72"/>
      <c r="I28" s="73">
        <v>345</v>
      </c>
      <c r="J28" s="73">
        <v>540</v>
      </c>
      <c r="K28" s="73">
        <v>540</v>
      </c>
      <c r="L28" s="71" t="s">
        <v>57</v>
      </c>
      <c r="M28" s="73">
        <v>610.5</v>
      </c>
      <c r="N28" s="73">
        <v>858.0000000000001</v>
      </c>
      <c r="O28" s="73">
        <v>858.0000000000001</v>
      </c>
      <c r="P28" s="71" t="s">
        <v>58</v>
      </c>
      <c r="Q28" s="73">
        <v>858.0000000000001</v>
      </c>
      <c r="R28" s="73">
        <v>1122</v>
      </c>
      <c r="S28" s="73">
        <v>1122</v>
      </c>
      <c r="U28" s="68"/>
      <c r="V28" s="68"/>
      <c r="X28" s="68"/>
      <c r="Y28" s="68"/>
      <c r="Z28" s="68"/>
    </row>
    <row r="29" spans="1:26" ht="20.25">
      <c r="A29" s="70" t="s">
        <v>80</v>
      </c>
      <c r="B29" s="72" t="s">
        <v>54</v>
      </c>
      <c r="C29" s="71" t="s">
        <v>55</v>
      </c>
      <c r="D29" s="73">
        <v>0</v>
      </c>
      <c r="E29" s="73">
        <v>0</v>
      </c>
      <c r="F29" s="73">
        <v>0</v>
      </c>
      <c r="G29" s="71" t="s">
        <v>56</v>
      </c>
      <c r="H29" s="72"/>
      <c r="I29" s="73">
        <v>0</v>
      </c>
      <c r="J29" s="73">
        <v>0</v>
      </c>
      <c r="K29" s="73">
        <v>0</v>
      </c>
      <c r="L29" s="71" t="s">
        <v>57</v>
      </c>
      <c r="M29" s="73">
        <v>0</v>
      </c>
      <c r="N29" s="73">
        <v>0</v>
      </c>
      <c r="O29" s="73">
        <v>0</v>
      </c>
      <c r="P29" s="71" t="s">
        <v>58</v>
      </c>
      <c r="Q29" s="73">
        <v>0</v>
      </c>
      <c r="R29" s="73">
        <v>0</v>
      </c>
      <c r="S29" s="73">
        <v>0</v>
      </c>
      <c r="U29" s="68"/>
      <c r="V29" s="68"/>
      <c r="X29" s="68"/>
      <c r="Y29" s="68"/>
      <c r="Z29" s="68"/>
    </row>
    <row r="30" spans="1:26" ht="20.25">
      <c r="A30" s="70" t="s">
        <v>81</v>
      </c>
      <c r="B30" s="72" t="s">
        <v>54</v>
      </c>
      <c r="C30" s="71" t="s">
        <v>55</v>
      </c>
      <c r="D30" s="73">
        <v>282</v>
      </c>
      <c r="E30" s="73">
        <v>503.80000000000007</v>
      </c>
      <c r="F30" s="73">
        <v>503.80000000000007</v>
      </c>
      <c r="G30" s="71" t="s">
        <v>56</v>
      </c>
      <c r="H30" s="72"/>
      <c r="I30" s="73">
        <v>345</v>
      </c>
      <c r="J30" s="73">
        <v>540</v>
      </c>
      <c r="K30" s="73">
        <v>540</v>
      </c>
      <c r="L30" s="71" t="s">
        <v>57</v>
      </c>
      <c r="M30" s="73">
        <v>610.5</v>
      </c>
      <c r="N30" s="73">
        <v>858.0000000000001</v>
      </c>
      <c r="O30" s="73">
        <v>858.0000000000001</v>
      </c>
      <c r="P30" s="71" t="s">
        <v>58</v>
      </c>
      <c r="Q30" s="73">
        <v>858.0000000000001</v>
      </c>
      <c r="R30" s="73">
        <v>1122</v>
      </c>
      <c r="S30" s="73">
        <v>1122</v>
      </c>
      <c r="U30" s="68"/>
      <c r="V30" s="68"/>
      <c r="X30" s="68"/>
      <c r="Y30" s="68"/>
      <c r="Z30" s="68"/>
    </row>
    <row r="31" spans="1:26" ht="20.25">
      <c r="A31" s="70" t="s">
        <v>82</v>
      </c>
      <c r="B31" s="72" t="s">
        <v>54</v>
      </c>
      <c r="C31" s="71" t="s">
        <v>55</v>
      </c>
      <c r="D31" s="73">
        <v>0</v>
      </c>
      <c r="E31" s="73">
        <v>0</v>
      </c>
      <c r="F31" s="73">
        <v>0</v>
      </c>
      <c r="G31" s="71" t="s">
        <v>56</v>
      </c>
      <c r="H31" s="72"/>
      <c r="I31" s="73">
        <v>0</v>
      </c>
      <c r="J31" s="73">
        <v>0</v>
      </c>
      <c r="K31" s="73">
        <v>0</v>
      </c>
      <c r="L31" s="71" t="s">
        <v>57</v>
      </c>
      <c r="M31" s="73">
        <v>808.5000000000001</v>
      </c>
      <c r="N31" s="73">
        <v>1155</v>
      </c>
      <c r="O31" s="73">
        <v>1155</v>
      </c>
      <c r="P31" s="71" t="s">
        <v>58</v>
      </c>
      <c r="Q31" s="73">
        <v>1105.5</v>
      </c>
      <c r="R31" s="73">
        <v>1600.5000000000002</v>
      </c>
      <c r="S31" s="73">
        <v>1600.5000000000002</v>
      </c>
      <c r="U31" s="68"/>
      <c r="V31" s="68"/>
      <c r="X31" s="68"/>
      <c r="Y31" s="68"/>
      <c r="Z31" s="68"/>
    </row>
    <row r="32" spans="1:26" ht="20.25">
      <c r="A32" s="70" t="s">
        <v>83</v>
      </c>
      <c r="B32" s="72" t="s">
        <v>54</v>
      </c>
      <c r="C32" s="71" t="s">
        <v>55</v>
      </c>
      <c r="D32" s="73">
        <v>235</v>
      </c>
      <c r="E32" s="73">
        <v>0</v>
      </c>
      <c r="F32" s="73">
        <v>0</v>
      </c>
      <c r="G32" s="71" t="s">
        <v>56</v>
      </c>
      <c r="H32" s="72"/>
      <c r="I32" s="73">
        <v>0</v>
      </c>
      <c r="J32" s="73">
        <v>0</v>
      </c>
      <c r="K32" s="73">
        <v>0</v>
      </c>
      <c r="L32" s="71" t="s">
        <v>57</v>
      </c>
      <c r="M32" s="73">
        <v>0</v>
      </c>
      <c r="N32" s="73">
        <v>0</v>
      </c>
      <c r="O32" s="73">
        <v>0</v>
      </c>
      <c r="P32" s="71" t="s">
        <v>58</v>
      </c>
      <c r="Q32" s="73">
        <v>0</v>
      </c>
      <c r="R32" s="73">
        <v>0</v>
      </c>
      <c r="S32" s="73">
        <v>0</v>
      </c>
      <c r="U32" s="68"/>
      <c r="V32" s="68"/>
      <c r="X32" s="68"/>
      <c r="Y32" s="68"/>
      <c r="Z32" s="68"/>
    </row>
    <row r="33" spans="1:26" ht="20.25">
      <c r="A33" s="70" t="s">
        <v>84</v>
      </c>
      <c r="B33" s="72" t="s">
        <v>54</v>
      </c>
      <c r="C33" s="71" t="s">
        <v>55</v>
      </c>
      <c r="D33" s="73">
        <v>235</v>
      </c>
      <c r="E33" s="73">
        <v>415</v>
      </c>
      <c r="F33" s="73">
        <v>415</v>
      </c>
      <c r="G33" s="71" t="s">
        <v>56</v>
      </c>
      <c r="H33" s="72"/>
      <c r="I33" s="73">
        <v>294.8</v>
      </c>
      <c r="J33" s="73">
        <v>447</v>
      </c>
      <c r="K33" s="73">
        <v>447</v>
      </c>
      <c r="L33" s="71" t="s">
        <v>57</v>
      </c>
      <c r="M33" s="73">
        <v>528</v>
      </c>
      <c r="N33" s="73">
        <v>0</v>
      </c>
      <c r="O33" s="73">
        <v>759.0000000000001</v>
      </c>
      <c r="P33" s="71" t="s">
        <v>58</v>
      </c>
      <c r="Q33" s="73">
        <v>742.5000000000001</v>
      </c>
      <c r="R33" s="73">
        <v>1006.5000000000001</v>
      </c>
      <c r="S33" s="73">
        <v>1006.5000000000001</v>
      </c>
      <c r="U33" s="68"/>
      <c r="V33" s="68"/>
      <c r="X33" s="68"/>
      <c r="Y33" s="68"/>
      <c r="Z33" s="68"/>
    </row>
    <row r="34" spans="1:26" ht="15.75">
      <c r="A34" s="69" t="s">
        <v>85</v>
      </c>
      <c r="B34" s="29"/>
      <c r="C34" s="6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U34" s="68"/>
      <c r="V34" s="68"/>
      <c r="X34" s="68"/>
      <c r="Y34" s="68"/>
      <c r="Z34" s="68"/>
    </row>
    <row r="35" spans="1:23" s="68" customFormat="1" ht="15.75">
      <c r="A35" s="67" t="s">
        <v>86</v>
      </c>
      <c r="B35" s="67" t="s">
        <v>47</v>
      </c>
      <c r="C35" s="67" t="s">
        <v>48</v>
      </c>
      <c r="D35" s="67" t="s">
        <v>87</v>
      </c>
      <c r="E35" s="67" t="s">
        <v>49</v>
      </c>
      <c r="F35" s="67" t="s">
        <v>50</v>
      </c>
      <c r="G35" s="67" t="s">
        <v>51</v>
      </c>
      <c r="H35" s="67" t="s">
        <v>48</v>
      </c>
      <c r="I35" s="67" t="s">
        <v>49</v>
      </c>
      <c r="J35" s="67" t="s">
        <v>50</v>
      </c>
      <c r="K35" s="67" t="s">
        <v>51</v>
      </c>
      <c r="L35" s="67" t="s">
        <v>48</v>
      </c>
      <c r="M35" s="67" t="s">
        <v>87</v>
      </c>
      <c r="N35" s="67" t="s">
        <v>49</v>
      </c>
      <c r="O35" s="67" t="s">
        <v>50</v>
      </c>
      <c r="P35" s="67" t="s">
        <v>51</v>
      </c>
      <c r="Q35" s="69"/>
      <c r="R35" s="69"/>
      <c r="S35" s="69"/>
      <c r="W35"/>
    </row>
    <row r="36" spans="1:26" ht="20.25">
      <c r="A36" s="70" t="s">
        <v>53</v>
      </c>
      <c r="B36" s="74" t="s">
        <v>54</v>
      </c>
      <c r="C36" s="71" t="s">
        <v>88</v>
      </c>
      <c r="D36" s="72"/>
      <c r="E36" s="73">
        <v>1230</v>
      </c>
      <c r="F36" s="73">
        <v>1850</v>
      </c>
      <c r="G36" s="73">
        <v>1850</v>
      </c>
      <c r="H36" s="71" t="s">
        <v>89</v>
      </c>
      <c r="I36" s="73">
        <v>1450</v>
      </c>
      <c r="J36" s="73">
        <v>2169.972053849601</v>
      </c>
      <c r="K36" s="73">
        <v>2169.972053849601</v>
      </c>
      <c r="L36" s="70" t="s">
        <v>90</v>
      </c>
      <c r="M36" s="74"/>
      <c r="N36" s="73">
        <v>1750</v>
      </c>
      <c r="O36" s="73">
        <v>2611</v>
      </c>
      <c r="P36" s="73">
        <v>2611</v>
      </c>
      <c r="Q36" s="29"/>
      <c r="U36" s="68"/>
      <c r="V36" s="68"/>
      <c r="X36" s="68"/>
      <c r="Y36" s="68"/>
      <c r="Z36" s="68"/>
    </row>
    <row r="37" spans="1:26" ht="20.25">
      <c r="A37" s="70" t="s">
        <v>59</v>
      </c>
      <c r="B37" s="74" t="s">
        <v>54</v>
      </c>
      <c r="C37" s="71" t="s">
        <v>88</v>
      </c>
      <c r="D37" s="72"/>
      <c r="E37" s="73">
        <v>1230</v>
      </c>
      <c r="F37" s="73">
        <v>1850</v>
      </c>
      <c r="G37" s="73">
        <v>1850</v>
      </c>
      <c r="H37" s="71" t="s">
        <v>89</v>
      </c>
      <c r="I37" s="73">
        <v>1450</v>
      </c>
      <c r="J37" s="73">
        <v>2169.972053849601</v>
      </c>
      <c r="K37" s="73">
        <v>2169.972053849601</v>
      </c>
      <c r="L37" s="70" t="s">
        <v>90</v>
      </c>
      <c r="M37" s="72"/>
      <c r="N37" s="73">
        <v>1750</v>
      </c>
      <c r="O37" s="73">
        <v>2611</v>
      </c>
      <c r="P37" s="73">
        <v>2611</v>
      </c>
      <c r="Q37" s="29"/>
      <c r="U37" s="68"/>
      <c r="V37" s="68"/>
      <c r="X37" s="68"/>
      <c r="Y37" s="68"/>
      <c r="Z37" s="68"/>
    </row>
    <row r="38" spans="1:26" ht="20.25">
      <c r="A38" s="70" t="s">
        <v>60</v>
      </c>
      <c r="B38" s="74" t="s">
        <v>54</v>
      </c>
      <c r="C38" s="71" t="s">
        <v>88</v>
      </c>
      <c r="D38" s="72">
        <v>650</v>
      </c>
      <c r="E38" s="73">
        <v>1230</v>
      </c>
      <c r="F38" s="73">
        <v>1850</v>
      </c>
      <c r="G38" s="73">
        <v>1850</v>
      </c>
      <c r="H38" s="71" t="s">
        <v>89</v>
      </c>
      <c r="I38" s="73">
        <v>1450</v>
      </c>
      <c r="J38" s="73">
        <v>2169.972053849601</v>
      </c>
      <c r="K38" s="73">
        <v>2169.972053849601</v>
      </c>
      <c r="L38" s="70" t="s">
        <v>90</v>
      </c>
      <c r="M38" s="72">
        <v>780</v>
      </c>
      <c r="N38" s="73">
        <v>1750</v>
      </c>
      <c r="O38" s="73">
        <v>2611</v>
      </c>
      <c r="P38" s="73">
        <v>2611</v>
      </c>
      <c r="Q38" s="29"/>
      <c r="U38" s="68"/>
      <c r="V38" s="68"/>
      <c r="X38" s="68"/>
      <c r="Y38" s="68"/>
      <c r="Z38" s="68"/>
    </row>
    <row r="39" spans="1:26" ht="20.25">
      <c r="A39" s="70" t="s">
        <v>61</v>
      </c>
      <c r="B39" s="74" t="s">
        <v>54</v>
      </c>
      <c r="C39" s="71" t="s">
        <v>88</v>
      </c>
      <c r="D39" s="72"/>
      <c r="E39" s="73" t="s">
        <v>191</v>
      </c>
      <c r="F39" s="73">
        <v>1850</v>
      </c>
      <c r="G39" s="73">
        <v>1850</v>
      </c>
      <c r="H39" s="71" t="s">
        <v>89</v>
      </c>
      <c r="I39" s="73">
        <v>1450</v>
      </c>
      <c r="J39" s="73">
        <v>2169.972053849601</v>
      </c>
      <c r="K39" s="73">
        <v>2169.972053849601</v>
      </c>
      <c r="L39" s="70" t="s">
        <v>90</v>
      </c>
      <c r="M39" s="72"/>
      <c r="N39" s="73">
        <v>1750</v>
      </c>
      <c r="O39" s="73">
        <v>2611</v>
      </c>
      <c r="P39" s="73">
        <v>2611</v>
      </c>
      <c r="Q39" s="29"/>
      <c r="U39" s="68"/>
      <c r="V39" s="68"/>
      <c r="X39" s="68"/>
      <c r="Y39" s="68"/>
      <c r="Z39" s="68"/>
    </row>
    <row r="40" spans="1:26" ht="20.25">
      <c r="A40" s="70" t="s">
        <v>62</v>
      </c>
      <c r="B40" s="74" t="s">
        <v>54</v>
      </c>
      <c r="C40" s="71" t="s">
        <v>88</v>
      </c>
      <c r="D40" s="72"/>
      <c r="E40" s="73">
        <v>1230</v>
      </c>
      <c r="F40" s="73">
        <v>1850</v>
      </c>
      <c r="G40" s="73">
        <v>1850</v>
      </c>
      <c r="H40" s="71" t="s">
        <v>89</v>
      </c>
      <c r="I40" s="73">
        <v>1450</v>
      </c>
      <c r="J40" s="73">
        <v>2169.972053849601</v>
      </c>
      <c r="K40" s="73">
        <v>2169.972053849601</v>
      </c>
      <c r="L40" s="70" t="s">
        <v>90</v>
      </c>
      <c r="M40" s="72"/>
      <c r="N40" s="73">
        <v>1750</v>
      </c>
      <c r="O40" s="73">
        <v>2611</v>
      </c>
      <c r="P40" s="73">
        <v>2611</v>
      </c>
      <c r="Q40" s="29"/>
      <c r="U40" s="68"/>
      <c r="V40" s="68"/>
      <c r="X40" s="68"/>
      <c r="Y40" s="68"/>
      <c r="Z40" s="68"/>
    </row>
    <row r="41" spans="1:26" ht="20.25">
      <c r="A41" s="70" t="s">
        <v>63</v>
      </c>
      <c r="B41" s="74" t="s">
        <v>54</v>
      </c>
      <c r="C41" s="71" t="s">
        <v>88</v>
      </c>
      <c r="D41" s="72">
        <v>650</v>
      </c>
      <c r="E41" s="73">
        <v>1230</v>
      </c>
      <c r="F41" s="73">
        <v>1850</v>
      </c>
      <c r="G41" s="73">
        <v>1850</v>
      </c>
      <c r="H41" s="71" t="s">
        <v>89</v>
      </c>
      <c r="I41" s="73">
        <v>1450</v>
      </c>
      <c r="J41" s="73">
        <v>2169.972053849601</v>
      </c>
      <c r="K41" s="73">
        <v>2169.972053849601</v>
      </c>
      <c r="L41" s="70" t="s">
        <v>90</v>
      </c>
      <c r="M41" s="72">
        <v>780</v>
      </c>
      <c r="N41" s="73">
        <v>1750</v>
      </c>
      <c r="O41" s="73">
        <v>2611</v>
      </c>
      <c r="P41" s="73">
        <v>2611</v>
      </c>
      <c r="Q41" s="29"/>
      <c r="U41" s="68"/>
      <c r="V41" s="68"/>
      <c r="X41" s="68"/>
      <c r="Y41" s="68"/>
      <c r="Z41" s="68"/>
    </row>
    <row r="42" spans="1:26" ht="20.25">
      <c r="A42" s="70" t="s">
        <v>64</v>
      </c>
      <c r="B42" s="74" t="s">
        <v>54</v>
      </c>
      <c r="C42" s="71" t="s">
        <v>88</v>
      </c>
      <c r="D42" s="72"/>
      <c r="E42" s="73">
        <v>1424.8173500000003</v>
      </c>
      <c r="F42" s="73">
        <v>1989.9539000000004</v>
      </c>
      <c r="G42" s="73">
        <v>1989.9539000000004</v>
      </c>
      <c r="H42" s="71" t="s">
        <v>89</v>
      </c>
      <c r="I42" s="73">
        <v>1687.5355200000001</v>
      </c>
      <c r="J42" s="73">
        <v>2336.8929810688005</v>
      </c>
      <c r="K42" s="73">
        <v>2336.8929810688005</v>
      </c>
      <c r="L42" s="70" t="s">
        <v>90</v>
      </c>
      <c r="M42" s="72"/>
      <c r="N42" s="73">
        <v>2191.3386</v>
      </c>
      <c r="O42" s="73">
        <v>3022.47715</v>
      </c>
      <c r="P42" s="73">
        <v>3022.47715</v>
      </c>
      <c r="Q42" s="29"/>
      <c r="U42" s="68"/>
      <c r="V42" s="68"/>
      <c r="X42" s="68"/>
      <c r="Y42" s="68"/>
      <c r="Z42" s="68"/>
    </row>
    <row r="43" spans="1:26" ht="20.25">
      <c r="A43" s="70" t="s">
        <v>150</v>
      </c>
      <c r="B43" s="74" t="s">
        <v>54</v>
      </c>
      <c r="C43" s="71" t="s">
        <v>88</v>
      </c>
      <c r="D43" s="72">
        <v>650</v>
      </c>
      <c r="E43" s="73">
        <v>1375</v>
      </c>
      <c r="F43" s="73">
        <v>1952.4076000000002</v>
      </c>
      <c r="G43" s="73">
        <v>1952.4076000000002</v>
      </c>
      <c r="H43" s="71" t="s">
        <v>89</v>
      </c>
      <c r="I43" s="73">
        <v>1629.3446400000003</v>
      </c>
      <c r="J43" s="73">
        <v>2265.355440832</v>
      </c>
      <c r="K43" s="73">
        <v>2265.355440832</v>
      </c>
      <c r="L43" s="70" t="s">
        <v>90</v>
      </c>
      <c r="M43" s="72">
        <v>780</v>
      </c>
      <c r="N43" s="73">
        <v>1969.4741000000001</v>
      </c>
      <c r="O43" s="73">
        <v>2986.6375000000003</v>
      </c>
      <c r="P43" s="73">
        <v>2986.6375000000003</v>
      </c>
      <c r="Q43" s="29"/>
      <c r="U43" s="68"/>
      <c r="V43" s="68"/>
      <c r="X43" s="68"/>
      <c r="Y43" s="68"/>
      <c r="Z43" s="68"/>
    </row>
    <row r="44" spans="1:26" ht="20.25">
      <c r="A44" s="70" t="s">
        <v>66</v>
      </c>
      <c r="B44" s="74" t="s">
        <v>54</v>
      </c>
      <c r="C44" s="71" t="s">
        <v>88</v>
      </c>
      <c r="D44" s="72"/>
      <c r="E44" s="73">
        <v>1424.8173500000003</v>
      </c>
      <c r="F44" s="73">
        <v>1989.9539000000004</v>
      </c>
      <c r="G44" s="73">
        <v>1989.9539000000004</v>
      </c>
      <c r="H44" s="71" t="s">
        <v>89</v>
      </c>
      <c r="I44" s="73">
        <v>1648.7416</v>
      </c>
      <c r="J44" s="73">
        <v>2289.201287577601</v>
      </c>
      <c r="K44" s="73">
        <v>2289.201287577601</v>
      </c>
      <c r="L44" s="70" t="s">
        <v>90</v>
      </c>
      <c r="M44" s="74"/>
      <c r="N44" s="73">
        <v>2007.0204000000003</v>
      </c>
      <c r="O44" s="73">
        <v>3022.47715</v>
      </c>
      <c r="P44" s="73">
        <v>3022.47715</v>
      </c>
      <c r="Q44" s="29"/>
      <c r="U44" s="68"/>
      <c r="V44" s="68"/>
      <c r="X44" s="68"/>
      <c r="Y44" s="68"/>
      <c r="Z44" s="68"/>
    </row>
    <row r="45" spans="1:26" ht="20.25">
      <c r="A45" s="70" t="s">
        <v>67</v>
      </c>
      <c r="B45" s="74" t="s">
        <v>54</v>
      </c>
      <c r="C45" s="71" t="s">
        <v>88</v>
      </c>
      <c r="D45" s="72"/>
      <c r="E45" s="73">
        <v>1386.506</v>
      </c>
      <c r="F45" s="73">
        <v>1952.4076000000002</v>
      </c>
      <c r="G45" s="73">
        <v>1952.4076000000002</v>
      </c>
      <c r="H45" s="71" t="s">
        <v>89</v>
      </c>
      <c r="I45" s="73">
        <v>1648.7416</v>
      </c>
      <c r="J45" s="73">
        <v>2289.201287577601</v>
      </c>
      <c r="K45" s="73">
        <v>2289.201287577601</v>
      </c>
      <c r="L45" s="70" t="s">
        <v>90</v>
      </c>
      <c r="M45" s="74"/>
      <c r="N45" s="73">
        <v>1969.4741000000001</v>
      </c>
      <c r="O45" s="73">
        <v>2986.6375000000003</v>
      </c>
      <c r="P45" s="73">
        <v>2986.6375000000003</v>
      </c>
      <c r="Q45" s="29"/>
      <c r="U45" s="68"/>
      <c r="V45" s="68"/>
      <c r="X45" s="68"/>
      <c r="Y45" s="68"/>
      <c r="Z45" s="68"/>
    </row>
    <row r="46" spans="1:26" ht="20.25">
      <c r="A46" s="70" t="s">
        <v>68</v>
      </c>
      <c r="B46" s="74" t="s">
        <v>54</v>
      </c>
      <c r="C46" s="71" t="s">
        <v>88</v>
      </c>
      <c r="D46" s="72"/>
      <c r="E46" s="73">
        <v>1386.506</v>
      </c>
      <c r="F46" s="73">
        <v>1952.4076000000002</v>
      </c>
      <c r="G46" s="73">
        <v>1952.4076000000002</v>
      </c>
      <c r="H46" s="71" t="s">
        <v>89</v>
      </c>
      <c r="I46" s="73">
        <v>1648.7416</v>
      </c>
      <c r="J46" s="73">
        <v>2313.0471343232007</v>
      </c>
      <c r="K46" s="73">
        <v>2313.0471343232007</v>
      </c>
      <c r="L46" s="70" t="s">
        <v>90</v>
      </c>
      <c r="M46" s="74"/>
      <c r="N46" s="73">
        <v>1969.4741000000001</v>
      </c>
      <c r="O46" s="73">
        <v>2986.6375000000003</v>
      </c>
      <c r="P46" s="73">
        <v>2986.6375000000003</v>
      </c>
      <c r="Q46" s="29"/>
      <c r="U46" s="68"/>
      <c r="V46" s="68"/>
      <c r="X46" s="68"/>
      <c r="Y46" s="68"/>
      <c r="Z46" s="68"/>
    </row>
    <row r="47" spans="1:26" ht="20.25">
      <c r="A47" s="70" t="s">
        <v>69</v>
      </c>
      <c r="B47" s="74" t="s">
        <v>54</v>
      </c>
      <c r="C47" s="71" t="s">
        <v>88</v>
      </c>
      <c r="D47" s="72"/>
      <c r="E47" s="73">
        <v>1525.1566000000003</v>
      </c>
      <c r="F47" s="73">
        <v>1989.9539000000004</v>
      </c>
      <c r="G47" s="73">
        <v>1989.9539000000004</v>
      </c>
      <c r="H47" s="71" t="s">
        <v>89</v>
      </c>
      <c r="I47" s="73">
        <v>1648.7416</v>
      </c>
      <c r="J47" s="73">
        <v>2289.201287577601</v>
      </c>
      <c r="K47" s="73">
        <v>2289.201287577601</v>
      </c>
      <c r="L47" s="70" t="s">
        <v>90</v>
      </c>
      <c r="M47" s="74"/>
      <c r="N47" s="73">
        <v>2083.8196500000004</v>
      </c>
      <c r="O47" s="73">
        <v>3116.3429</v>
      </c>
      <c r="P47" s="73">
        <v>3116.3429</v>
      </c>
      <c r="Q47" s="29"/>
      <c r="U47" s="68"/>
      <c r="V47" s="68"/>
      <c r="X47" s="68"/>
      <c r="Y47" s="68"/>
      <c r="Z47" s="68"/>
    </row>
    <row r="48" spans="1:26" ht="20.25">
      <c r="A48" s="70" t="s">
        <v>70</v>
      </c>
      <c r="B48" s="74" t="s">
        <v>54</v>
      </c>
      <c r="C48" s="71" t="s">
        <v>88</v>
      </c>
      <c r="D48" s="72"/>
      <c r="E48" s="73">
        <v>1386.506</v>
      </c>
      <c r="F48" s="73">
        <v>1952.4076000000002</v>
      </c>
      <c r="G48" s="73">
        <v>1952.4076000000002</v>
      </c>
      <c r="H48" s="71" t="s">
        <v>89</v>
      </c>
      <c r="I48" s="73">
        <v>1629.3446400000003</v>
      </c>
      <c r="J48" s="73">
        <v>2289.201287577601</v>
      </c>
      <c r="K48" s="73">
        <v>2289.201287577601</v>
      </c>
      <c r="L48" s="70" t="s">
        <v>90</v>
      </c>
      <c r="M48" s="74"/>
      <c r="N48" s="73">
        <v>1969.4741000000001</v>
      </c>
      <c r="O48" s="73">
        <v>2986.6375000000003</v>
      </c>
      <c r="P48" s="73">
        <v>2986.6375000000003</v>
      </c>
      <c r="Q48" s="29"/>
      <c r="U48" s="68"/>
      <c r="V48" s="68"/>
      <c r="X48" s="68"/>
      <c r="Y48" s="68"/>
      <c r="Z48" s="68"/>
    </row>
    <row r="49" spans="1:26" ht="20.25">
      <c r="A49" s="70" t="s">
        <v>71</v>
      </c>
      <c r="B49" s="74" t="s">
        <v>54</v>
      </c>
      <c r="C49" s="71" t="s">
        <v>88</v>
      </c>
      <c r="D49" s="72"/>
      <c r="E49" s="73">
        <v>2225.7070000000003</v>
      </c>
      <c r="F49" s="73">
        <v>2645.3075000000003</v>
      </c>
      <c r="G49" s="73">
        <v>2645.3075000000003</v>
      </c>
      <c r="H49" s="71" t="s">
        <v>89</v>
      </c>
      <c r="I49" s="73">
        <v>2424.6200000000003</v>
      </c>
      <c r="J49" s="73">
        <v>3147.6517704192006</v>
      </c>
      <c r="K49" s="73">
        <v>3147.6517704192006</v>
      </c>
      <c r="L49" s="70" t="s">
        <v>90</v>
      </c>
      <c r="M49" s="74"/>
      <c r="N49" s="73">
        <v>2645.3075000000003</v>
      </c>
      <c r="O49" s="73">
        <v>3583.9650000000006</v>
      </c>
      <c r="P49" s="73">
        <v>3583.9650000000006</v>
      </c>
      <c r="Q49" s="29"/>
      <c r="U49" s="68"/>
      <c r="V49" s="68"/>
      <c r="X49" s="68"/>
      <c r="Y49" s="68"/>
      <c r="Z49" s="68"/>
    </row>
    <row r="50" spans="1:26" ht="20.25">
      <c r="A50" s="70" t="s">
        <v>72</v>
      </c>
      <c r="B50" s="74" t="s">
        <v>54</v>
      </c>
      <c r="C50" s="71" t="s">
        <v>88</v>
      </c>
      <c r="D50" s="72"/>
      <c r="E50" s="73">
        <v>1532.4540000000002</v>
      </c>
      <c r="F50" s="73">
        <v>2082.1130000000003</v>
      </c>
      <c r="G50" s="73">
        <v>2082.1130000000003</v>
      </c>
      <c r="H50" s="71" t="s">
        <v>89</v>
      </c>
      <c r="I50" s="73">
        <v>1687.5355200000001</v>
      </c>
      <c r="J50" s="73">
        <v>2384.58467456</v>
      </c>
      <c r="K50" s="73">
        <v>2384.58467456</v>
      </c>
      <c r="L50" s="70" t="s">
        <v>90</v>
      </c>
      <c r="M50" s="74"/>
      <c r="N50" s="73">
        <v>2083.8196500000004</v>
      </c>
      <c r="O50" s="73">
        <v>3116.3429</v>
      </c>
      <c r="P50" s="73">
        <v>3116.3429</v>
      </c>
      <c r="Q50" s="29"/>
      <c r="U50" s="68"/>
      <c r="V50" s="68"/>
      <c r="X50" s="68"/>
      <c r="Y50" s="68"/>
      <c r="Z50" s="68"/>
    </row>
    <row r="51" spans="1:26" ht="20.25">
      <c r="A51" s="70" t="s">
        <v>73</v>
      </c>
      <c r="B51" s="74" t="s">
        <v>54</v>
      </c>
      <c r="C51" s="71" t="s">
        <v>88</v>
      </c>
      <c r="D51" s="72"/>
      <c r="E51" s="73">
        <v>1386.506</v>
      </c>
      <c r="F51" s="73">
        <v>1952.4076000000002</v>
      </c>
      <c r="G51" s="73">
        <v>1952.4076000000002</v>
      </c>
      <c r="H51" s="71" t="s">
        <v>89</v>
      </c>
      <c r="I51" s="73">
        <v>1609.9476800000002</v>
      </c>
      <c r="J51" s="73">
        <v>2241.5095940864007</v>
      </c>
      <c r="K51" s="73">
        <v>2241.5095940864007</v>
      </c>
      <c r="L51" s="70" t="s">
        <v>90</v>
      </c>
      <c r="M51" s="74"/>
      <c r="N51" s="73">
        <v>1969.4741000000001</v>
      </c>
      <c r="O51" s="73">
        <v>2986.6375000000003</v>
      </c>
      <c r="P51" s="73">
        <v>2986.6375000000003</v>
      </c>
      <c r="Q51" s="29"/>
      <c r="U51" s="68"/>
      <c r="V51" s="68"/>
      <c r="X51" s="68"/>
      <c r="Y51" s="68"/>
      <c r="Z51" s="68"/>
    </row>
    <row r="52" spans="1:26" ht="20.25">
      <c r="A52" s="70" t="s">
        <v>74</v>
      </c>
      <c r="B52" s="74" t="s">
        <v>54</v>
      </c>
      <c r="C52" s="71" t="s">
        <v>88</v>
      </c>
      <c r="D52" s="72"/>
      <c r="E52" s="73">
        <v>1386.506</v>
      </c>
      <c r="F52" s="73">
        <v>1952.4076000000002</v>
      </c>
      <c r="G52" s="73">
        <v>1952.4076000000002</v>
      </c>
      <c r="H52" s="71" t="s">
        <v>89</v>
      </c>
      <c r="I52" s="73">
        <v>1448.71045</v>
      </c>
      <c r="J52" s="73">
        <v>2313.0471343232007</v>
      </c>
      <c r="K52" s="73">
        <v>2313.0471343232007</v>
      </c>
      <c r="L52" s="70" t="s">
        <v>90</v>
      </c>
      <c r="M52" s="74"/>
      <c r="N52" s="73">
        <v>1969.4741000000001</v>
      </c>
      <c r="O52" s="73">
        <v>2986.6375000000003</v>
      </c>
      <c r="P52" s="73">
        <v>2986.6375000000003</v>
      </c>
      <c r="Q52" s="29"/>
      <c r="U52" s="68"/>
      <c r="V52" s="68"/>
      <c r="X52" s="68"/>
      <c r="Y52" s="68"/>
      <c r="Z52" s="68"/>
    </row>
    <row r="53" spans="1:26" ht="20.25">
      <c r="A53" s="70" t="s">
        <v>75</v>
      </c>
      <c r="B53" s="74" t="s">
        <v>54</v>
      </c>
      <c r="C53" s="71" t="s">
        <v>88</v>
      </c>
      <c r="D53" s="72"/>
      <c r="E53" s="73">
        <v>1424.8173500000003</v>
      </c>
      <c r="F53" s="73">
        <v>1989.9539000000004</v>
      </c>
      <c r="G53" s="73">
        <v>1989.9539000000004</v>
      </c>
      <c r="H53" s="71" t="s">
        <v>89</v>
      </c>
      <c r="I53" s="73">
        <v>1448.71045</v>
      </c>
      <c r="J53" s="73">
        <v>2384.58467456</v>
      </c>
      <c r="K53" s="73">
        <v>2384.58467456</v>
      </c>
      <c r="L53" s="70" t="s">
        <v>90</v>
      </c>
      <c r="M53" s="74"/>
      <c r="N53" s="73">
        <v>2191.3386</v>
      </c>
      <c r="O53" s="73">
        <v>3022.47715</v>
      </c>
      <c r="P53" s="73">
        <v>3022.47715</v>
      </c>
      <c r="Q53" s="29"/>
      <c r="U53" s="68"/>
      <c r="V53" s="68"/>
      <c r="X53" s="68"/>
      <c r="Y53" s="68"/>
      <c r="Z53" s="68"/>
    </row>
    <row r="54" spans="1:26" ht="20.25">
      <c r="A54" s="70" t="s">
        <v>76</v>
      </c>
      <c r="B54" s="74" t="s">
        <v>54</v>
      </c>
      <c r="C54" s="71" t="s">
        <v>88</v>
      </c>
      <c r="D54" s="72"/>
      <c r="E54" s="73">
        <v>1386.506</v>
      </c>
      <c r="F54" s="73">
        <v>1952.4076000000002</v>
      </c>
      <c r="G54" s="73">
        <v>1952.4076000000002</v>
      </c>
      <c r="H54" s="71" t="s">
        <v>89</v>
      </c>
      <c r="I54" s="73">
        <v>1448.71045</v>
      </c>
      <c r="J54" s="73">
        <v>2289.201287577601</v>
      </c>
      <c r="K54" s="73">
        <v>2289.201287577601</v>
      </c>
      <c r="L54" s="70" t="s">
        <v>90</v>
      </c>
      <c r="M54" s="74"/>
      <c r="N54" s="73">
        <v>1969.4741000000001</v>
      </c>
      <c r="O54" s="73">
        <v>2986.6375000000003</v>
      </c>
      <c r="P54" s="73">
        <v>2986.6375000000003</v>
      </c>
      <c r="Q54" s="29"/>
      <c r="U54" s="68"/>
      <c r="V54" s="68"/>
      <c r="X54" s="68"/>
      <c r="Y54" s="68"/>
      <c r="Z54" s="68"/>
    </row>
    <row r="55" spans="1:26" ht="20.25">
      <c r="A55" s="70" t="s">
        <v>77</v>
      </c>
      <c r="B55" s="74" t="s">
        <v>54</v>
      </c>
      <c r="C55" s="71" t="s">
        <v>88</v>
      </c>
      <c r="D55" s="72"/>
      <c r="E55" s="73">
        <v>1386.506</v>
      </c>
      <c r="F55" s="73">
        <v>1952.4076000000002</v>
      </c>
      <c r="G55" s="73">
        <v>1952.4076000000002</v>
      </c>
      <c r="H55" s="71" t="s">
        <v>89</v>
      </c>
      <c r="I55" s="73">
        <v>1687.5355200000001</v>
      </c>
      <c r="J55" s="73">
        <v>2241.5095940864007</v>
      </c>
      <c r="K55" s="73">
        <v>2241.5095940864007</v>
      </c>
      <c r="L55" s="70" t="s">
        <v>90</v>
      </c>
      <c r="M55" s="74"/>
      <c r="N55" s="73">
        <v>1969.4741000000001</v>
      </c>
      <c r="O55" s="73">
        <v>2986.6375000000003</v>
      </c>
      <c r="P55" s="73">
        <v>2986.6375000000003</v>
      </c>
      <c r="Q55" s="29"/>
      <c r="U55" s="68"/>
      <c r="V55" s="68"/>
      <c r="X55" s="68"/>
      <c r="Y55" s="68"/>
      <c r="Z55" s="68"/>
    </row>
    <row r="56" spans="1:26" ht="20.25">
      <c r="A56" s="70" t="s">
        <v>78</v>
      </c>
      <c r="B56" s="74" t="s">
        <v>54</v>
      </c>
      <c r="C56" s="71" t="s">
        <v>88</v>
      </c>
      <c r="D56" s="72"/>
      <c r="E56" s="73">
        <v>1386.506</v>
      </c>
      <c r="F56" s="73">
        <v>1952.4076000000002</v>
      </c>
      <c r="G56" s="73">
        <v>1952.4076000000002</v>
      </c>
      <c r="H56" s="71" t="s">
        <v>89</v>
      </c>
      <c r="I56" s="73">
        <v>1648.7416</v>
      </c>
      <c r="J56" s="73">
        <v>2289.201287577601</v>
      </c>
      <c r="K56" s="73">
        <v>2289.201287577601</v>
      </c>
      <c r="L56" s="70" t="s">
        <v>90</v>
      </c>
      <c r="M56" s="74"/>
      <c r="N56" s="73">
        <v>1969.4741000000001</v>
      </c>
      <c r="O56" s="73">
        <v>2986.6375000000003</v>
      </c>
      <c r="P56" s="73">
        <v>2986.6375000000003</v>
      </c>
      <c r="Q56" s="29"/>
      <c r="U56" s="68"/>
      <c r="V56" s="68"/>
      <c r="X56" s="68"/>
      <c r="Y56" s="68"/>
      <c r="Z56" s="68"/>
    </row>
    <row r="57" spans="1:26" ht="20.25">
      <c r="A57" s="70" t="s">
        <v>79</v>
      </c>
      <c r="B57" s="74" t="s">
        <v>54</v>
      </c>
      <c r="C57" s="71" t="s">
        <v>88</v>
      </c>
      <c r="D57" s="72"/>
      <c r="E57" s="73">
        <v>1386.506</v>
      </c>
      <c r="F57" s="73">
        <v>1952.4076000000002</v>
      </c>
      <c r="G57" s="73">
        <v>1952.4076000000002</v>
      </c>
      <c r="H57" s="71" t="s">
        <v>89</v>
      </c>
      <c r="I57" s="73">
        <v>1648.7416</v>
      </c>
      <c r="J57" s="73">
        <v>2265.355440832</v>
      </c>
      <c r="K57" s="73">
        <v>2265.355440832</v>
      </c>
      <c r="L57" s="70" t="s">
        <v>90</v>
      </c>
      <c r="M57" s="74"/>
      <c r="N57" s="73">
        <v>1969.4741000000001</v>
      </c>
      <c r="O57" s="73">
        <v>2986.6375000000003</v>
      </c>
      <c r="P57" s="73">
        <v>2986.6375000000003</v>
      </c>
      <c r="Q57" s="29"/>
      <c r="U57" s="68"/>
      <c r="V57" s="68"/>
      <c r="X57" s="68"/>
      <c r="Y57" s="68"/>
      <c r="Z57" s="68"/>
    </row>
    <row r="58" spans="1:26" ht="20.25">
      <c r="A58" s="70" t="s">
        <v>80</v>
      </c>
      <c r="B58" s="74" t="s">
        <v>54</v>
      </c>
      <c r="C58" s="71" t="s">
        <v>88</v>
      </c>
      <c r="D58" s="72"/>
      <c r="E58" s="73">
        <v>1979.4197500000002</v>
      </c>
      <c r="F58" s="73">
        <v>2406.3765000000003</v>
      </c>
      <c r="G58" s="73">
        <v>2406.3765000000003</v>
      </c>
      <c r="H58" s="71" t="s">
        <v>89</v>
      </c>
      <c r="I58" s="73">
        <v>2438.7797808000005</v>
      </c>
      <c r="J58" s="73">
        <v>2518.12141633536</v>
      </c>
      <c r="K58" s="73">
        <v>2518.12141633536</v>
      </c>
      <c r="L58" s="70" t="s">
        <v>90</v>
      </c>
      <c r="M58" s="74"/>
      <c r="N58" s="73">
        <v>2406.3765000000003</v>
      </c>
      <c r="O58" s="73">
        <v>3259.7015000000006</v>
      </c>
      <c r="P58" s="73">
        <v>3259.7015000000006</v>
      </c>
      <c r="Q58" s="29"/>
      <c r="U58" s="68"/>
      <c r="V58" s="68"/>
      <c r="X58" s="68"/>
      <c r="Y58" s="68"/>
      <c r="Z58" s="68"/>
    </row>
    <row r="59" spans="1:26" ht="20.25">
      <c r="A59" s="70" t="s">
        <v>81</v>
      </c>
      <c r="B59" s="74" t="s">
        <v>54</v>
      </c>
      <c r="C59" s="71" t="s">
        <v>88</v>
      </c>
      <c r="D59" s="72"/>
      <c r="E59" s="73">
        <v>1386.506</v>
      </c>
      <c r="F59" s="73">
        <v>1952.4076000000002</v>
      </c>
      <c r="G59" s="73">
        <v>1952.4076000000002</v>
      </c>
      <c r="H59" s="71" t="s">
        <v>89</v>
      </c>
      <c r="I59" s="73">
        <v>1609.9476800000002</v>
      </c>
      <c r="J59" s="73">
        <v>2432.2763680512003</v>
      </c>
      <c r="K59" s="73">
        <v>2432.2763680512003</v>
      </c>
      <c r="L59" s="70" t="s">
        <v>90</v>
      </c>
      <c r="M59" s="74"/>
      <c r="N59" s="73">
        <v>1969.4741000000001</v>
      </c>
      <c r="O59" s="73">
        <v>2986.6375000000003</v>
      </c>
      <c r="P59" s="73">
        <v>2986.6375000000003</v>
      </c>
      <c r="Q59" s="29"/>
      <c r="U59" s="68"/>
      <c r="V59" s="68"/>
      <c r="X59" s="68"/>
      <c r="Y59" s="68"/>
      <c r="Z59" s="68"/>
    </row>
    <row r="60" spans="1:26" ht="20.25">
      <c r="A60" s="70" t="s">
        <v>82</v>
      </c>
      <c r="B60" s="74" t="s">
        <v>54</v>
      </c>
      <c r="C60" s="71" t="s">
        <v>88</v>
      </c>
      <c r="D60" s="72"/>
      <c r="E60" s="73">
        <v>0</v>
      </c>
      <c r="F60" s="73">
        <v>0</v>
      </c>
      <c r="G60" s="73">
        <v>0</v>
      </c>
      <c r="H60" s="71" t="s">
        <v>89</v>
      </c>
      <c r="I60" s="73">
        <v>0</v>
      </c>
      <c r="J60" s="73">
        <v>0</v>
      </c>
      <c r="K60" s="73">
        <v>0</v>
      </c>
      <c r="L60" s="70" t="s">
        <v>91</v>
      </c>
      <c r="M60" s="74"/>
      <c r="N60" s="73">
        <v>2559.9750000000004</v>
      </c>
      <c r="O60" s="73">
        <v>3396.2335000000003</v>
      </c>
      <c r="P60" s="73">
        <v>3396.2335000000003</v>
      </c>
      <c r="Q60" s="29"/>
      <c r="U60" s="68"/>
      <c r="V60" s="68"/>
      <c r="X60" s="68"/>
      <c r="Y60" s="68"/>
      <c r="Z60" s="68"/>
    </row>
    <row r="61" spans="1:26" ht="20.25">
      <c r="A61" s="70" t="s">
        <v>83</v>
      </c>
      <c r="B61" s="74" t="s">
        <v>54</v>
      </c>
      <c r="C61" s="71" t="s">
        <v>88</v>
      </c>
      <c r="D61" s="72"/>
      <c r="E61" s="73">
        <v>0</v>
      </c>
      <c r="F61" s="73">
        <v>0</v>
      </c>
      <c r="G61" s="73">
        <v>0</v>
      </c>
      <c r="H61" s="71" t="s">
        <v>89</v>
      </c>
      <c r="I61" s="73">
        <v>1448.71045</v>
      </c>
      <c r="J61" s="73">
        <v>2169.972053849601</v>
      </c>
      <c r="K61" s="73">
        <v>2169.972053849601</v>
      </c>
      <c r="L61" s="70" t="s">
        <v>90</v>
      </c>
      <c r="M61" s="74"/>
      <c r="N61" s="73">
        <v>0</v>
      </c>
      <c r="O61" s="73">
        <v>0</v>
      </c>
      <c r="P61" s="73">
        <v>0</v>
      </c>
      <c r="Q61" s="29"/>
      <c r="U61" s="68"/>
      <c r="V61" s="68"/>
      <c r="X61" s="68"/>
      <c r="Y61" s="68"/>
      <c r="Z61" s="68"/>
    </row>
    <row r="62" spans="1:26" ht="20.25">
      <c r="A62" s="70" t="s">
        <v>84</v>
      </c>
      <c r="B62" s="74" t="s">
        <v>54</v>
      </c>
      <c r="C62" s="71" t="s">
        <v>88</v>
      </c>
      <c r="D62" s="72"/>
      <c r="E62" s="73">
        <v>1230</v>
      </c>
      <c r="F62" s="73">
        <v>1817.5822500000002</v>
      </c>
      <c r="G62" s="73">
        <v>1817.5822500000002</v>
      </c>
      <c r="H62" s="71" t="s">
        <v>89</v>
      </c>
      <c r="I62" s="73">
        <v>1448.71045</v>
      </c>
      <c r="J62" s="73">
        <v>2169.972053849601</v>
      </c>
      <c r="K62" s="73">
        <v>2169.972053849601</v>
      </c>
      <c r="L62" s="70" t="s">
        <v>90</v>
      </c>
      <c r="M62" s="74"/>
      <c r="N62" s="73">
        <v>1826.1155</v>
      </c>
      <c r="O62" s="73">
        <v>2833.0390000000007</v>
      </c>
      <c r="P62" s="73">
        <v>2833.0390000000007</v>
      </c>
      <c r="Q62" s="29"/>
      <c r="U62" s="68"/>
      <c r="V62" s="68"/>
      <c r="X62" s="68"/>
      <c r="Y62" s="68"/>
      <c r="Z62" s="68"/>
    </row>
  </sheetData>
  <sheetProtection/>
  <mergeCells count="4">
    <mergeCell ref="A1:S1"/>
    <mergeCell ref="A2:S2"/>
    <mergeCell ref="A3:S3"/>
    <mergeCell ref="A4:S4"/>
  </mergeCells>
  <printOptions/>
  <pageMargins left="0.7480314960629921" right="0.7480314960629921" top="0.984251968503937" bottom="0.984251968503937" header="0.5118110236220472" footer="0.5118110236220472"/>
  <pageSetup horizontalDpi="360" verticalDpi="360" orientation="landscape" paperSize="9" scale="70" r:id="rId1"/>
  <rowBreaks count="1" manualBreakCount="1">
    <brk id="3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E18" sqref="E18"/>
    </sheetView>
  </sheetViews>
  <sheetFormatPr defaultColWidth="9.140625" defaultRowHeight="12.75"/>
  <cols>
    <col min="2" max="2" width="37.140625" style="0" customWidth="1"/>
    <col min="3" max="3" width="8.28125" style="0" customWidth="1"/>
    <col min="4" max="4" width="7.28125" style="0" customWidth="1"/>
    <col min="5" max="7" width="9.140625" style="45" customWidth="1"/>
    <col min="9" max="9" width="9.140625" style="24" customWidth="1"/>
    <col min="10" max="10" width="25.8515625" style="24" customWidth="1"/>
    <col min="11" max="12" width="9.140625" style="24" customWidth="1"/>
    <col min="13" max="13" width="13.421875" style="24" customWidth="1"/>
    <col min="14" max="14" width="18.28125" style="24" customWidth="1"/>
    <col min="15" max="15" width="9.140625" style="24" customWidth="1"/>
  </cols>
  <sheetData>
    <row r="1" spans="1:7" ht="14.25">
      <c r="A1" s="207" t="s">
        <v>92</v>
      </c>
      <c r="B1" s="208"/>
      <c r="C1" s="208"/>
      <c r="D1" s="208"/>
      <c r="E1" s="208"/>
      <c r="F1" s="208"/>
      <c r="G1" s="209"/>
    </row>
    <row r="2" spans="1:9" ht="14.25">
      <c r="A2" s="210" t="s">
        <v>0</v>
      </c>
      <c r="B2" s="211"/>
      <c r="C2" s="211"/>
      <c r="D2" s="211"/>
      <c r="E2" s="211"/>
      <c r="F2" s="211"/>
      <c r="G2" s="212"/>
      <c r="I2" s="24" t="s">
        <v>198</v>
      </c>
    </row>
    <row r="3" spans="1:7" ht="14.25">
      <c r="A3" s="210" t="s">
        <v>110</v>
      </c>
      <c r="B3" s="211"/>
      <c r="C3" s="211"/>
      <c r="D3" s="211"/>
      <c r="E3" s="211"/>
      <c r="F3" s="211"/>
      <c r="G3" s="212"/>
    </row>
    <row r="4" spans="1:7" ht="14.25">
      <c r="A4" s="210" t="s">
        <v>93</v>
      </c>
      <c r="B4" s="211"/>
      <c r="C4" s="211"/>
      <c r="D4" s="211"/>
      <c r="E4" s="211"/>
      <c r="F4" s="211"/>
      <c r="G4" s="212"/>
    </row>
    <row r="5" spans="1:7" ht="15" thickBot="1">
      <c r="A5" s="204" t="s">
        <v>94</v>
      </c>
      <c r="B5" s="205"/>
      <c r="C5" s="205"/>
      <c r="D5" s="205"/>
      <c r="E5" s="205"/>
      <c r="F5" s="205"/>
      <c r="G5" s="206"/>
    </row>
    <row r="6" spans="1:7" ht="28.5">
      <c r="A6" s="31" t="s">
        <v>5</v>
      </c>
      <c r="B6" s="32" t="s">
        <v>95</v>
      </c>
      <c r="C6" s="32" t="s">
        <v>96</v>
      </c>
      <c r="D6" s="32" t="s">
        <v>87</v>
      </c>
      <c r="E6" s="46" t="s">
        <v>49</v>
      </c>
      <c r="F6" s="46" t="s">
        <v>50</v>
      </c>
      <c r="G6" s="47" t="s">
        <v>51</v>
      </c>
    </row>
    <row r="7" spans="1:7" ht="21.75" customHeight="1">
      <c r="A7" s="33">
        <v>1</v>
      </c>
      <c r="B7" s="116" t="s">
        <v>154</v>
      </c>
      <c r="C7" s="113" t="s">
        <v>97</v>
      </c>
      <c r="D7" s="102"/>
      <c r="E7" s="101">
        <v>520</v>
      </c>
      <c r="F7" s="101">
        <v>780</v>
      </c>
      <c r="G7" s="101">
        <v>795</v>
      </c>
    </row>
    <row r="8" spans="1:7" ht="21.75" customHeight="1">
      <c r="A8" s="33">
        <v>2</v>
      </c>
      <c r="B8" s="117" t="s">
        <v>98</v>
      </c>
      <c r="C8" s="114" t="s">
        <v>97</v>
      </c>
      <c r="D8" s="101">
        <v>210</v>
      </c>
      <c r="E8" s="118">
        <v>520</v>
      </c>
      <c r="F8" s="101">
        <v>780</v>
      </c>
      <c r="G8" s="118">
        <v>795</v>
      </c>
    </row>
    <row r="9" spans="1:7" ht="21.75" customHeight="1">
      <c r="A9" s="33">
        <v>3</v>
      </c>
      <c r="B9" s="117" t="s">
        <v>99</v>
      </c>
      <c r="C9" s="114" t="s">
        <v>97</v>
      </c>
      <c r="D9" s="101"/>
      <c r="E9" s="118">
        <v>0</v>
      </c>
      <c r="F9" s="101">
        <v>0</v>
      </c>
      <c r="G9" s="118">
        <v>0</v>
      </c>
    </row>
    <row r="10" spans="1:7" ht="21.75" customHeight="1">
      <c r="A10" s="33">
        <v>4</v>
      </c>
      <c r="B10" s="117" t="s">
        <v>100</v>
      </c>
      <c r="C10" s="114" t="s">
        <v>97</v>
      </c>
      <c r="D10" s="101"/>
      <c r="E10" s="118">
        <v>690</v>
      </c>
      <c r="F10" s="101">
        <v>907</v>
      </c>
      <c r="G10" s="118">
        <v>995</v>
      </c>
    </row>
    <row r="11" spans="1:7" ht="38.25" customHeight="1">
      <c r="A11" s="33">
        <v>5</v>
      </c>
      <c r="B11" s="117" t="s">
        <v>101</v>
      </c>
      <c r="C11" s="114" t="s">
        <v>102</v>
      </c>
      <c r="D11" s="101"/>
      <c r="E11" s="118">
        <v>748.0000000000001</v>
      </c>
      <c r="F11" s="119">
        <v>990.0000000000001</v>
      </c>
      <c r="G11" s="118">
        <v>1028.5</v>
      </c>
    </row>
    <row r="12" spans="1:7" ht="38.25" customHeight="1">
      <c r="A12" s="33">
        <v>6</v>
      </c>
      <c r="B12" s="117" t="s">
        <v>103</v>
      </c>
      <c r="C12" s="114" t="s">
        <v>102</v>
      </c>
      <c r="D12" s="101"/>
      <c r="E12" s="118">
        <v>1980.0000000000002</v>
      </c>
      <c r="F12" s="101">
        <v>2508</v>
      </c>
      <c r="G12" s="118">
        <v>2664.2000000000003</v>
      </c>
    </row>
    <row r="13" spans="1:7" ht="38.25" customHeight="1">
      <c r="A13" s="33">
        <v>7</v>
      </c>
      <c r="B13" s="117" t="s">
        <v>109</v>
      </c>
      <c r="C13" s="114" t="s">
        <v>102</v>
      </c>
      <c r="D13" s="101"/>
      <c r="E13" s="118">
        <v>2420</v>
      </c>
      <c r="F13" s="101">
        <v>2596</v>
      </c>
      <c r="G13" s="118">
        <v>2757.7000000000003</v>
      </c>
    </row>
    <row r="14" spans="1:7" ht="39" customHeight="1">
      <c r="A14" s="33">
        <v>8</v>
      </c>
      <c r="B14" s="117" t="s">
        <v>104</v>
      </c>
      <c r="C14" s="114" t="s">
        <v>102</v>
      </c>
      <c r="D14" s="101"/>
      <c r="E14" s="118">
        <v>2337.5</v>
      </c>
      <c r="F14" s="101">
        <v>2757.7000000000003</v>
      </c>
      <c r="G14" s="118">
        <v>2750</v>
      </c>
    </row>
    <row r="15" spans="1:7" ht="21.75" customHeight="1">
      <c r="A15" s="33">
        <v>9</v>
      </c>
      <c r="B15" s="117" t="s">
        <v>105</v>
      </c>
      <c r="C15" s="114" t="s">
        <v>97</v>
      </c>
      <c r="D15" s="101"/>
      <c r="E15" s="118">
        <v>80</v>
      </c>
      <c r="F15" s="101">
        <v>96</v>
      </c>
      <c r="G15" s="118">
        <v>115</v>
      </c>
    </row>
    <row r="16" spans="1:7" ht="21.75" customHeight="1">
      <c r="A16" s="33">
        <v>10</v>
      </c>
      <c r="B16" s="117" t="s">
        <v>155</v>
      </c>
      <c r="C16" s="114" t="s">
        <v>102</v>
      </c>
      <c r="D16" s="101"/>
      <c r="E16" s="118">
        <v>16</v>
      </c>
      <c r="F16" s="101">
        <v>24</v>
      </c>
      <c r="G16" s="118">
        <v>27.500000000000004</v>
      </c>
    </row>
    <row r="17" spans="1:7" ht="21.75" customHeight="1">
      <c r="A17" s="33">
        <v>11</v>
      </c>
      <c r="B17" s="117" t="s">
        <v>156</v>
      </c>
      <c r="C17" s="114" t="s">
        <v>102</v>
      </c>
      <c r="D17" s="101"/>
      <c r="E17" s="118">
        <v>24</v>
      </c>
      <c r="F17" s="101">
        <v>32</v>
      </c>
      <c r="G17" s="118">
        <v>35.2</v>
      </c>
    </row>
    <row r="18" spans="1:7" ht="21.75" customHeight="1">
      <c r="A18" s="33">
        <v>12</v>
      </c>
      <c r="B18" s="117" t="s">
        <v>157</v>
      </c>
      <c r="C18" s="114" t="s">
        <v>102</v>
      </c>
      <c r="D18" s="101"/>
      <c r="E18" s="118">
        <v>32</v>
      </c>
      <c r="F18" s="101">
        <v>40</v>
      </c>
      <c r="G18" s="118">
        <v>45</v>
      </c>
    </row>
    <row r="19" spans="1:7" ht="21.75" customHeight="1">
      <c r="A19" s="115">
        <v>13</v>
      </c>
      <c r="B19" s="117" t="s">
        <v>145</v>
      </c>
      <c r="C19" s="30" t="s">
        <v>102</v>
      </c>
      <c r="D19" s="101"/>
      <c r="E19" s="118">
        <v>990.0000000000001</v>
      </c>
      <c r="F19" s="101">
        <v>1419.0000000000002</v>
      </c>
      <c r="G19" s="118">
        <v>0</v>
      </c>
    </row>
    <row r="20" spans="1:7" ht="12.75" customHeight="1">
      <c r="A20" s="195" t="s">
        <v>106</v>
      </c>
      <c r="B20" s="196"/>
      <c r="C20" s="196"/>
      <c r="D20" s="196"/>
      <c r="E20" s="196"/>
      <c r="F20" s="196"/>
      <c r="G20" s="197"/>
    </row>
    <row r="21" spans="1:7" ht="12.75" customHeight="1">
      <c r="A21" s="198" t="s">
        <v>107</v>
      </c>
      <c r="B21" s="199"/>
      <c r="C21" s="199"/>
      <c r="D21" s="199"/>
      <c r="E21" s="199"/>
      <c r="F21" s="199"/>
      <c r="G21" s="200"/>
    </row>
    <row r="22" spans="1:7" ht="13.5" thickBot="1">
      <c r="A22" s="201"/>
      <c r="B22" s="202"/>
      <c r="C22" s="202"/>
      <c r="D22" s="202"/>
      <c r="E22" s="202"/>
      <c r="F22" s="202"/>
      <c r="G22" s="203"/>
    </row>
  </sheetData>
  <sheetProtection/>
  <mergeCells count="7">
    <mergeCell ref="A20:G20"/>
    <mergeCell ref="A21:G22"/>
    <mergeCell ref="A5:G5"/>
    <mergeCell ref="A1:G1"/>
    <mergeCell ref="A2:G2"/>
    <mergeCell ref="A3:G3"/>
    <mergeCell ref="A4:G4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SheetLayoutView="100" workbookViewId="0" topLeftCell="A13">
      <selection activeCell="G20" sqref="G20"/>
    </sheetView>
  </sheetViews>
  <sheetFormatPr defaultColWidth="9.140625" defaultRowHeight="12.75"/>
  <cols>
    <col min="2" max="2" width="18.28125" style="0" customWidth="1"/>
    <col min="4" max="4" width="43.8515625" style="0" customWidth="1"/>
    <col min="10" max="10" width="7.421875" style="0" customWidth="1"/>
    <col min="11" max="11" width="12.00390625" style="0" customWidth="1"/>
    <col min="12" max="12" width="9.00390625" style="0" customWidth="1"/>
    <col min="13" max="13" width="4.57421875" style="0" customWidth="1"/>
  </cols>
  <sheetData>
    <row r="1" spans="1:5" ht="18.75">
      <c r="A1" s="221" t="s">
        <v>0</v>
      </c>
      <c r="B1" s="222"/>
      <c r="C1" s="222"/>
      <c r="D1" s="222"/>
      <c r="E1" s="223"/>
    </row>
    <row r="2" spans="1:5" ht="18.75">
      <c r="A2" s="224" t="s">
        <v>110</v>
      </c>
      <c r="B2" s="225"/>
      <c r="C2" s="225"/>
      <c r="D2" s="225"/>
      <c r="E2" s="226"/>
    </row>
    <row r="3" spans="1:5" ht="15.75">
      <c r="A3" s="227" t="s">
        <v>1</v>
      </c>
      <c r="B3" s="228"/>
      <c r="C3" s="228"/>
      <c r="D3" s="228"/>
      <c r="E3" s="229"/>
    </row>
    <row r="4" spans="1:5" ht="19.5" thickBot="1">
      <c r="A4" s="36"/>
      <c r="B4" s="37" t="s">
        <v>148</v>
      </c>
      <c r="C4" s="38"/>
      <c r="D4" s="39" t="s">
        <v>3</v>
      </c>
      <c r="E4" s="40"/>
    </row>
    <row r="5" spans="1:5" ht="18.75">
      <c r="A5" s="230" t="s">
        <v>163</v>
      </c>
      <c r="B5" s="231"/>
      <c r="C5" s="231"/>
      <c r="D5" s="231"/>
      <c r="E5" s="232"/>
    </row>
    <row r="6" spans="1:5" ht="24.75" customHeight="1">
      <c r="A6" s="26">
        <v>1</v>
      </c>
      <c r="B6" s="120" t="s">
        <v>29</v>
      </c>
      <c r="C6" s="27">
        <v>0</v>
      </c>
      <c r="D6" s="28" t="s">
        <v>30</v>
      </c>
      <c r="E6" s="122">
        <v>41000</v>
      </c>
    </row>
    <row r="7" spans="1:5" ht="24.75" customHeight="1">
      <c r="A7" s="26">
        <v>2</v>
      </c>
      <c r="B7" s="120" t="s">
        <v>29</v>
      </c>
      <c r="C7" s="27" t="s">
        <v>31</v>
      </c>
      <c r="D7" s="28" t="s">
        <v>30</v>
      </c>
      <c r="E7" s="122">
        <v>41000</v>
      </c>
    </row>
    <row r="8" spans="1:5" ht="24.75" customHeight="1">
      <c r="A8" s="26">
        <v>3</v>
      </c>
      <c r="B8" s="120" t="s">
        <v>29</v>
      </c>
      <c r="C8" s="27">
        <v>0</v>
      </c>
      <c r="D8" s="28" t="s">
        <v>32</v>
      </c>
      <c r="E8" s="122">
        <v>41000</v>
      </c>
    </row>
    <row r="9" spans="1:5" ht="24.75" customHeight="1">
      <c r="A9" s="26">
        <v>4</v>
      </c>
      <c r="B9" s="120" t="s">
        <v>29</v>
      </c>
      <c r="C9" s="27" t="s">
        <v>31</v>
      </c>
      <c r="D9" s="28" t="s">
        <v>33</v>
      </c>
      <c r="E9" s="122">
        <v>41000</v>
      </c>
    </row>
    <row r="10" spans="1:10" ht="24.75" customHeight="1">
      <c r="A10" s="26">
        <v>5</v>
      </c>
      <c r="B10" s="120" t="s">
        <v>29</v>
      </c>
      <c r="C10" s="27">
        <v>0</v>
      </c>
      <c r="D10" s="28" t="s">
        <v>34</v>
      </c>
      <c r="E10" s="122">
        <v>35000</v>
      </c>
      <c r="J10" s="182"/>
    </row>
    <row r="11" spans="1:10" ht="24.75" customHeight="1">
      <c r="A11" s="26">
        <v>6</v>
      </c>
      <c r="B11" s="120" t="s">
        <v>29</v>
      </c>
      <c r="C11" s="27">
        <v>0</v>
      </c>
      <c r="D11" s="28" t="s">
        <v>160</v>
      </c>
      <c r="E11" s="122">
        <v>29500</v>
      </c>
      <c r="J11" s="182"/>
    </row>
    <row r="12" spans="1:10" ht="19.5" customHeight="1">
      <c r="A12" s="214" t="s">
        <v>164</v>
      </c>
      <c r="B12" s="215"/>
      <c r="C12" s="215"/>
      <c r="D12" s="215"/>
      <c r="E12" s="216"/>
      <c r="J12" s="182"/>
    </row>
    <row r="13" spans="1:10" ht="21" customHeight="1">
      <c r="A13" s="26">
        <v>1</v>
      </c>
      <c r="B13" s="120" t="s">
        <v>35</v>
      </c>
      <c r="C13" s="27">
        <v>0</v>
      </c>
      <c r="D13" s="28" t="s">
        <v>36</v>
      </c>
      <c r="E13" s="122">
        <v>72000</v>
      </c>
      <c r="J13" s="182"/>
    </row>
    <row r="14" spans="1:5" ht="21" customHeight="1">
      <c r="A14" s="26">
        <v>2</v>
      </c>
      <c r="B14" s="120" t="s">
        <v>35</v>
      </c>
      <c r="C14" s="27">
        <v>0</v>
      </c>
      <c r="D14" s="28" t="s">
        <v>37</v>
      </c>
      <c r="E14" s="122">
        <v>72000</v>
      </c>
    </row>
    <row r="15" spans="1:5" ht="21" customHeight="1">
      <c r="A15" s="26">
        <v>3</v>
      </c>
      <c r="B15" s="120" t="s">
        <v>35</v>
      </c>
      <c r="C15" s="27">
        <v>0</v>
      </c>
      <c r="D15" s="28" t="s">
        <v>184</v>
      </c>
      <c r="E15" s="122">
        <v>62000</v>
      </c>
    </row>
    <row r="16" spans="1:5" ht="21" customHeight="1">
      <c r="A16" s="26">
        <v>4</v>
      </c>
      <c r="B16" s="120" t="s">
        <v>35</v>
      </c>
      <c r="C16" s="27">
        <v>0</v>
      </c>
      <c r="D16" s="28" t="s">
        <v>161</v>
      </c>
      <c r="E16" s="122">
        <v>42000</v>
      </c>
    </row>
    <row r="17" spans="1:5" ht="21" customHeight="1">
      <c r="A17" s="26">
        <v>5</v>
      </c>
      <c r="B17" s="120" t="s">
        <v>35</v>
      </c>
      <c r="C17" s="180" t="s">
        <v>190</v>
      </c>
      <c r="D17" s="28" t="s">
        <v>37</v>
      </c>
      <c r="E17" s="122">
        <v>92000</v>
      </c>
    </row>
    <row r="18" spans="1:5" ht="21" customHeight="1">
      <c r="A18" s="26">
        <v>6</v>
      </c>
      <c r="B18" s="120" t="s">
        <v>35</v>
      </c>
      <c r="C18" s="180" t="s">
        <v>190</v>
      </c>
      <c r="D18" s="28" t="s">
        <v>184</v>
      </c>
      <c r="E18" s="122">
        <v>82000</v>
      </c>
    </row>
    <row r="19" spans="1:7" ht="18" customHeight="1">
      <c r="A19" s="214" t="s">
        <v>165</v>
      </c>
      <c r="B19" s="215"/>
      <c r="C19" s="215"/>
      <c r="D19" s="215"/>
      <c r="E19" s="216"/>
      <c r="G19">
        <f>81/62</f>
        <v>1.3064516129032258</v>
      </c>
    </row>
    <row r="20" spans="1:5" ht="23.25" customHeight="1">
      <c r="A20" s="26">
        <v>1</v>
      </c>
      <c r="B20" s="120" t="s">
        <v>38</v>
      </c>
      <c r="C20" s="27">
        <v>0</v>
      </c>
      <c r="D20" s="28" t="s">
        <v>39</v>
      </c>
      <c r="E20" s="122">
        <v>61000</v>
      </c>
    </row>
    <row r="21" spans="1:5" ht="23.25" customHeight="1">
      <c r="A21" s="26">
        <v>2</v>
      </c>
      <c r="B21" s="120" t="s">
        <v>38</v>
      </c>
      <c r="C21" s="27">
        <v>0</v>
      </c>
      <c r="D21" s="28" t="s">
        <v>199</v>
      </c>
      <c r="E21" s="122">
        <v>45000</v>
      </c>
    </row>
    <row r="22" spans="1:5" ht="23.25" customHeight="1">
      <c r="A22" s="26">
        <v>3</v>
      </c>
      <c r="B22" s="120" t="s">
        <v>38</v>
      </c>
      <c r="C22" s="27">
        <v>0</v>
      </c>
      <c r="D22" s="28" t="s">
        <v>40</v>
      </c>
      <c r="E22" s="122">
        <v>67000</v>
      </c>
    </row>
    <row r="23" spans="1:5" ht="23.25" customHeight="1">
      <c r="A23" s="26">
        <v>4</v>
      </c>
      <c r="B23" s="120" t="s">
        <v>38</v>
      </c>
      <c r="C23" s="27"/>
      <c r="D23" s="28" t="s">
        <v>197</v>
      </c>
      <c r="E23" s="122">
        <v>62000</v>
      </c>
    </row>
    <row r="24" spans="1:5" ht="23.25" customHeight="1">
      <c r="A24" s="26">
        <v>5</v>
      </c>
      <c r="B24" s="120" t="s">
        <v>38</v>
      </c>
      <c r="C24" s="27">
        <v>0</v>
      </c>
      <c r="D24" s="28" t="s">
        <v>41</v>
      </c>
      <c r="E24" s="122">
        <v>81000</v>
      </c>
    </row>
    <row r="25" spans="1:5" ht="23.25" customHeight="1" thickBot="1">
      <c r="A25" s="26">
        <v>6</v>
      </c>
      <c r="B25" s="121" t="s">
        <v>38</v>
      </c>
      <c r="C25" s="34">
        <v>0</v>
      </c>
      <c r="D25" s="35" t="s">
        <v>42</v>
      </c>
      <c r="E25" s="123">
        <v>90000</v>
      </c>
    </row>
    <row r="26" spans="1:5" ht="23.25" customHeight="1">
      <c r="A26" s="214" t="s">
        <v>185</v>
      </c>
      <c r="B26" s="215"/>
      <c r="C26" s="215"/>
      <c r="D26" s="215"/>
      <c r="E26" s="216"/>
    </row>
    <row r="27" spans="1:5" ht="18" customHeight="1">
      <c r="A27" s="26">
        <v>1</v>
      </c>
      <c r="B27" s="120" t="s">
        <v>162</v>
      </c>
      <c r="C27" s="27">
        <v>0</v>
      </c>
      <c r="D27" s="28" t="s">
        <v>192</v>
      </c>
      <c r="E27" s="122">
        <v>34000</v>
      </c>
    </row>
    <row r="28" spans="1:5" ht="23.25" customHeight="1">
      <c r="A28" s="217" t="s">
        <v>186</v>
      </c>
      <c r="B28" s="218"/>
      <c r="C28" s="218"/>
      <c r="D28" s="218"/>
      <c r="E28" s="219"/>
    </row>
    <row r="29" spans="1:5" ht="20.25" customHeight="1">
      <c r="A29" s="164">
        <v>1</v>
      </c>
      <c r="B29" s="120" t="s">
        <v>167</v>
      </c>
      <c r="C29" s="27">
        <v>0</v>
      </c>
      <c r="D29" s="28" t="s">
        <v>193</v>
      </c>
      <c r="E29" s="165">
        <v>17000</v>
      </c>
    </row>
    <row r="30" spans="1:5" ht="20.25" customHeight="1">
      <c r="A30" s="164">
        <v>2</v>
      </c>
      <c r="B30" s="120" t="s">
        <v>167</v>
      </c>
      <c r="C30" s="27" t="s">
        <v>31</v>
      </c>
      <c r="D30" s="28" t="s">
        <v>194</v>
      </c>
      <c r="E30" s="165">
        <v>17000</v>
      </c>
    </row>
    <row r="31" spans="1:6" ht="14.25" customHeight="1">
      <c r="A31" s="220" t="s">
        <v>187</v>
      </c>
      <c r="B31" s="218"/>
      <c r="C31" s="218"/>
      <c r="D31" s="218"/>
      <c r="E31" s="218"/>
      <c r="F31" s="24"/>
    </row>
    <row r="32" spans="1:6" ht="18.75" customHeight="1">
      <c r="A32" s="164">
        <v>1</v>
      </c>
      <c r="B32" s="120" t="s">
        <v>188</v>
      </c>
      <c r="C32" s="27">
        <v>0</v>
      </c>
      <c r="D32" s="28" t="s">
        <v>189</v>
      </c>
      <c r="E32" s="165">
        <v>25000</v>
      </c>
      <c r="F32" s="24"/>
    </row>
    <row r="33" spans="1:6" ht="33" customHeight="1">
      <c r="A33" s="213" t="s">
        <v>196</v>
      </c>
      <c r="B33" s="213"/>
      <c r="C33" s="213"/>
      <c r="D33" s="213"/>
      <c r="E33" s="213"/>
      <c r="F33" s="24"/>
    </row>
    <row r="34" spans="1:6" ht="14.25">
      <c r="A34" s="198" t="s">
        <v>106</v>
      </c>
      <c r="B34" s="199"/>
      <c r="C34" s="199"/>
      <c r="D34" s="199"/>
      <c r="E34" s="200"/>
      <c r="F34" s="24"/>
    </row>
    <row r="35" spans="1:6" ht="12.75">
      <c r="A35" s="198" t="s">
        <v>107</v>
      </c>
      <c r="B35" s="199"/>
      <c r="C35" s="199"/>
      <c r="D35" s="199"/>
      <c r="E35" s="200"/>
      <c r="F35" s="24"/>
    </row>
    <row r="36" spans="1:5" ht="13.5" thickBot="1">
      <c r="A36" s="201"/>
      <c r="B36" s="202"/>
      <c r="C36" s="202"/>
      <c r="D36" s="202"/>
      <c r="E36" s="203"/>
    </row>
  </sheetData>
  <sheetProtection/>
  <mergeCells count="12">
    <mergeCell ref="A1:E1"/>
    <mergeCell ref="A2:E2"/>
    <mergeCell ref="A3:E3"/>
    <mergeCell ref="A5:E5"/>
    <mergeCell ref="A12:E12"/>
    <mergeCell ref="A19:E19"/>
    <mergeCell ref="A33:E33"/>
    <mergeCell ref="A26:E26"/>
    <mergeCell ref="A28:E28"/>
    <mergeCell ref="A34:E34"/>
    <mergeCell ref="A35:E36"/>
    <mergeCell ref="A31:E31"/>
  </mergeCells>
  <hyperlinks>
    <hyperlink ref="D4" r:id="rId1" display="www.skompl.ru"/>
  </hyperlink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95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I45"/>
  <sheetViews>
    <sheetView zoomScalePageLayoutView="0" workbookViewId="0" topLeftCell="A1">
      <selection activeCell="L29" sqref="L29"/>
    </sheetView>
  </sheetViews>
  <sheetFormatPr defaultColWidth="9.140625" defaultRowHeight="12.75"/>
  <cols>
    <col min="1" max="1" width="4.57421875" style="0" customWidth="1"/>
    <col min="2" max="2" width="27.00390625" style="0" customWidth="1"/>
    <col min="3" max="4" width="17.7109375" style="0" customWidth="1"/>
    <col min="5" max="5" width="9.00390625" style="0" customWidth="1"/>
    <col min="6" max="6" width="13.57421875" style="0" customWidth="1"/>
    <col min="7" max="7" width="12.140625" style="0" customWidth="1"/>
    <col min="8" max="8" width="15.7109375" style="0" customWidth="1"/>
    <col min="9" max="9" width="12.421875" style="0" customWidth="1"/>
    <col min="12" max="12" width="11.57421875" style="0" customWidth="1"/>
    <col min="21" max="21" width="16.57421875" style="0" customWidth="1"/>
  </cols>
  <sheetData>
    <row r="1" spans="1:9" ht="15.75">
      <c r="A1" s="134" t="s">
        <v>133</v>
      </c>
      <c r="B1" s="134"/>
      <c r="C1" s="134"/>
      <c r="D1" s="134"/>
      <c r="E1" s="134"/>
      <c r="F1" s="134"/>
      <c r="G1" s="134"/>
      <c r="H1" s="134"/>
      <c r="I1" s="134"/>
    </row>
    <row r="2" spans="1:9" ht="38.25" customHeight="1">
      <c r="A2" s="237" t="s">
        <v>5</v>
      </c>
      <c r="B2" s="239" t="s">
        <v>6</v>
      </c>
      <c r="C2" s="186" t="s">
        <v>11</v>
      </c>
      <c r="D2" s="187"/>
      <c r="E2" s="188"/>
      <c r="F2" s="233" t="s">
        <v>141</v>
      </c>
      <c r="G2" s="233" t="s">
        <v>142</v>
      </c>
      <c r="H2" s="233" t="s">
        <v>143</v>
      </c>
      <c r="I2" s="233" t="s">
        <v>144</v>
      </c>
    </row>
    <row r="3" spans="1:9" ht="38.25" customHeight="1" thickBot="1">
      <c r="A3" s="238"/>
      <c r="B3" s="240"/>
      <c r="C3" s="62" t="s">
        <v>135</v>
      </c>
      <c r="D3" s="63" t="s">
        <v>136</v>
      </c>
      <c r="E3" s="64" t="s">
        <v>137</v>
      </c>
      <c r="F3" s="234"/>
      <c r="G3" s="234"/>
      <c r="H3" s="234"/>
      <c r="I3" s="234"/>
    </row>
    <row r="4" spans="1:9" ht="18">
      <c r="A4" s="241">
        <v>1</v>
      </c>
      <c r="B4" s="243" t="s">
        <v>134</v>
      </c>
      <c r="C4" s="124">
        <v>2800</v>
      </c>
      <c r="D4" s="125">
        <v>1030</v>
      </c>
      <c r="E4" s="245">
        <v>6</v>
      </c>
      <c r="F4" s="235">
        <v>882</v>
      </c>
      <c r="G4" s="235">
        <v>1341</v>
      </c>
      <c r="H4" s="161">
        <f>F4*2.884</f>
        <v>2543.688</v>
      </c>
      <c r="I4" s="159">
        <f>G4*C4/1000*D4/1000</f>
        <v>3867.444</v>
      </c>
    </row>
    <row r="5" spans="1:9" ht="18.75" thickBot="1">
      <c r="A5" s="242"/>
      <c r="B5" s="244"/>
      <c r="C5" s="126">
        <v>2440</v>
      </c>
      <c r="D5" s="127">
        <v>910</v>
      </c>
      <c r="E5" s="246"/>
      <c r="F5" s="236"/>
      <c r="G5" s="236"/>
      <c r="H5" s="158">
        <f>F4*C5/1000*D5/1000</f>
        <v>1958.3928</v>
      </c>
      <c r="I5" s="160">
        <f>G4*C5/1000*D5/1000</f>
        <v>2977.5564</v>
      </c>
    </row>
    <row r="6" spans="1:9" ht="18">
      <c r="A6" s="241">
        <v>2</v>
      </c>
      <c r="B6" s="243" t="s">
        <v>134</v>
      </c>
      <c r="C6" s="124">
        <v>2800</v>
      </c>
      <c r="D6" s="125">
        <v>1030</v>
      </c>
      <c r="E6" s="245">
        <v>8</v>
      </c>
      <c r="F6" s="235">
        <v>941</v>
      </c>
      <c r="G6" s="235">
        <v>1400</v>
      </c>
      <c r="H6" s="161">
        <f>F6*2.884</f>
        <v>2713.844</v>
      </c>
      <c r="I6" s="159">
        <f>G6*C6/1000*D6/1000</f>
        <v>4037.6</v>
      </c>
    </row>
    <row r="7" spans="1:9" ht="18.75" thickBot="1">
      <c r="A7" s="242"/>
      <c r="B7" s="244"/>
      <c r="C7" s="126">
        <v>2440</v>
      </c>
      <c r="D7" s="127">
        <v>910</v>
      </c>
      <c r="E7" s="246"/>
      <c r="F7" s="236"/>
      <c r="G7" s="236"/>
      <c r="H7" s="158">
        <f>F6*C7/1000*D7/1000</f>
        <v>2089.3964</v>
      </c>
      <c r="I7" s="160">
        <f>G6*C7/1000*D7/1000</f>
        <v>3108.56</v>
      </c>
    </row>
    <row r="8" spans="1:9" ht="18">
      <c r="A8" s="241">
        <v>3</v>
      </c>
      <c r="B8" s="243" t="s">
        <v>134</v>
      </c>
      <c r="C8" s="124">
        <v>2800</v>
      </c>
      <c r="D8" s="125">
        <v>1030</v>
      </c>
      <c r="E8" s="245">
        <v>10</v>
      </c>
      <c r="F8" s="235">
        <v>1012</v>
      </c>
      <c r="G8" s="235">
        <v>1471</v>
      </c>
      <c r="H8" s="161">
        <f>F8*2.884</f>
        <v>2918.6079999999997</v>
      </c>
      <c r="I8" s="159">
        <f>G8*C8/1000*D8/1000</f>
        <v>4242.364</v>
      </c>
    </row>
    <row r="9" spans="1:9" ht="18.75" thickBot="1">
      <c r="A9" s="242"/>
      <c r="B9" s="244"/>
      <c r="C9" s="126">
        <v>2440</v>
      </c>
      <c r="D9" s="127">
        <v>910</v>
      </c>
      <c r="E9" s="246"/>
      <c r="F9" s="236"/>
      <c r="G9" s="236"/>
      <c r="H9" s="158">
        <f>F8*C9/1000*D9/1000</f>
        <v>2247.0448</v>
      </c>
      <c r="I9" s="160">
        <f>G8*C9/1000*D9/1000</f>
        <v>3266.2084</v>
      </c>
    </row>
    <row r="10" spans="1:9" ht="18">
      <c r="A10" s="241">
        <v>4</v>
      </c>
      <c r="B10" s="243" t="s">
        <v>134</v>
      </c>
      <c r="C10" s="124">
        <v>2800</v>
      </c>
      <c r="D10" s="125">
        <v>1030</v>
      </c>
      <c r="E10" s="245">
        <v>16</v>
      </c>
      <c r="F10" s="235">
        <v>1176</v>
      </c>
      <c r="G10" s="235">
        <v>1635</v>
      </c>
      <c r="H10" s="161">
        <v>3502</v>
      </c>
      <c r="I10" s="159">
        <f>G10*C10/1000*D10/1000</f>
        <v>4715.34</v>
      </c>
    </row>
    <row r="11" spans="1:9" ht="18.75" thickBot="1">
      <c r="A11" s="242"/>
      <c r="B11" s="244"/>
      <c r="C11" s="126">
        <v>2440</v>
      </c>
      <c r="D11" s="127">
        <v>910</v>
      </c>
      <c r="E11" s="246"/>
      <c r="F11" s="236"/>
      <c r="G11" s="236"/>
      <c r="H11" s="158">
        <f>F10*C11/1000*D11/1000</f>
        <v>2611.1904</v>
      </c>
      <c r="I11" s="160">
        <f>G10*C11/1000*D11/1000</f>
        <v>3630.354</v>
      </c>
    </row>
    <row r="12" spans="1:9" ht="18">
      <c r="A12" s="241">
        <v>5</v>
      </c>
      <c r="B12" s="243" t="s">
        <v>134</v>
      </c>
      <c r="C12" s="124">
        <v>2800</v>
      </c>
      <c r="D12" s="125">
        <v>1030</v>
      </c>
      <c r="E12" s="245">
        <v>22</v>
      </c>
      <c r="F12" s="235">
        <v>1400</v>
      </c>
      <c r="G12" s="235">
        <v>1859</v>
      </c>
      <c r="H12" s="161">
        <v>4200</v>
      </c>
      <c r="I12" s="159">
        <f>G12*C12/1000*D12/1000</f>
        <v>5361.356</v>
      </c>
    </row>
    <row r="13" spans="1:9" ht="18.75" thickBot="1">
      <c r="A13" s="242"/>
      <c r="B13" s="244"/>
      <c r="C13" s="126">
        <v>2440</v>
      </c>
      <c r="D13" s="127">
        <v>910</v>
      </c>
      <c r="E13" s="246"/>
      <c r="F13" s="236"/>
      <c r="G13" s="236"/>
      <c r="H13" s="158">
        <f>F12*C13/1000*D13/1000</f>
        <v>3108.56</v>
      </c>
      <c r="I13" s="160">
        <f>G12*C13/1000*D13/1000</f>
        <v>4127.7236</v>
      </c>
    </row>
    <row r="14" spans="1:9" ht="18">
      <c r="A14" s="241">
        <v>6</v>
      </c>
      <c r="B14" s="243" t="s">
        <v>138</v>
      </c>
      <c r="C14" s="124">
        <v>2800</v>
      </c>
      <c r="D14" s="125">
        <v>1030</v>
      </c>
      <c r="E14" s="245">
        <v>6</v>
      </c>
      <c r="F14" s="235">
        <v>941</v>
      </c>
      <c r="G14" s="235">
        <v>1424</v>
      </c>
      <c r="H14" s="161">
        <f>F14*2.884</f>
        <v>2713.844</v>
      </c>
      <c r="I14" s="159">
        <f>G14*C14/1000*D14/1000</f>
        <v>4106.816</v>
      </c>
    </row>
    <row r="15" spans="1:9" ht="18.75" thickBot="1">
      <c r="A15" s="242"/>
      <c r="B15" s="244"/>
      <c r="C15" s="126">
        <v>2440</v>
      </c>
      <c r="D15" s="127">
        <v>910</v>
      </c>
      <c r="E15" s="246"/>
      <c r="F15" s="236"/>
      <c r="G15" s="236"/>
      <c r="H15" s="158">
        <f>F14*C15/1000*D15/1000</f>
        <v>2089.3964</v>
      </c>
      <c r="I15" s="160">
        <f>G14*C15/1000*D15/1000</f>
        <v>3161.8496</v>
      </c>
    </row>
    <row r="16" spans="1:9" ht="18">
      <c r="A16" s="241">
        <v>7</v>
      </c>
      <c r="B16" s="243" t="s">
        <v>138</v>
      </c>
      <c r="C16" s="124">
        <v>2800</v>
      </c>
      <c r="D16" s="125">
        <v>1030</v>
      </c>
      <c r="E16" s="245">
        <v>8</v>
      </c>
      <c r="F16" s="235">
        <v>1000</v>
      </c>
      <c r="G16" s="235">
        <v>1482</v>
      </c>
      <c r="H16" s="161">
        <f>F16*2.884</f>
        <v>2884</v>
      </c>
      <c r="I16" s="159">
        <f>G16*C16/1000*D16/1000</f>
        <v>4274.088</v>
      </c>
    </row>
    <row r="17" spans="1:9" ht="18.75" thickBot="1">
      <c r="A17" s="242"/>
      <c r="B17" s="244"/>
      <c r="C17" s="126">
        <v>2440</v>
      </c>
      <c r="D17" s="127">
        <v>910</v>
      </c>
      <c r="E17" s="246"/>
      <c r="F17" s="236"/>
      <c r="G17" s="236"/>
      <c r="H17" s="158">
        <f>F16*C17/1000*D17/1000</f>
        <v>2220.4</v>
      </c>
      <c r="I17" s="160">
        <f>G16*C17/1000*D17/1000</f>
        <v>3290.6328</v>
      </c>
    </row>
    <row r="18" spans="1:9" ht="18">
      <c r="A18" s="241">
        <v>8</v>
      </c>
      <c r="B18" s="243" t="s">
        <v>138</v>
      </c>
      <c r="C18" s="124">
        <v>2800</v>
      </c>
      <c r="D18" s="125">
        <v>1030</v>
      </c>
      <c r="E18" s="245">
        <v>10</v>
      </c>
      <c r="F18" s="235">
        <v>1071</v>
      </c>
      <c r="G18" s="235">
        <v>1553</v>
      </c>
      <c r="H18" s="161">
        <f>F18*2.884</f>
        <v>3088.7639999999997</v>
      </c>
      <c r="I18" s="159">
        <f>G18*C18/1000*D18/1000</f>
        <v>4478.852</v>
      </c>
    </row>
    <row r="19" spans="1:9" ht="18.75" thickBot="1">
      <c r="A19" s="242"/>
      <c r="B19" s="244"/>
      <c r="C19" s="126">
        <v>2440</v>
      </c>
      <c r="D19" s="127">
        <v>910</v>
      </c>
      <c r="E19" s="246"/>
      <c r="F19" s="236"/>
      <c r="G19" s="236"/>
      <c r="H19" s="158">
        <f>F18*C19/1000*D19/1000</f>
        <v>2378.0484</v>
      </c>
      <c r="I19" s="160">
        <f>G18*C19/1000*D19/1000</f>
        <v>3448.2812000000004</v>
      </c>
    </row>
    <row r="20" spans="1:9" ht="18">
      <c r="A20" s="241">
        <v>9</v>
      </c>
      <c r="B20" s="243" t="s">
        <v>138</v>
      </c>
      <c r="C20" s="124">
        <v>2800</v>
      </c>
      <c r="D20" s="125">
        <v>1030</v>
      </c>
      <c r="E20" s="245">
        <v>16</v>
      </c>
      <c r="F20" s="235">
        <v>1247</v>
      </c>
      <c r="G20" s="235">
        <v>1718</v>
      </c>
      <c r="H20" s="161">
        <f>F20*2.884</f>
        <v>3596.348</v>
      </c>
      <c r="I20" s="159">
        <f>G20*C20/1000*D20/1000</f>
        <v>4954.712</v>
      </c>
    </row>
    <row r="21" spans="1:9" ht="18.75" thickBot="1">
      <c r="A21" s="242"/>
      <c r="B21" s="244"/>
      <c r="C21" s="126">
        <v>2440</v>
      </c>
      <c r="D21" s="127">
        <v>910</v>
      </c>
      <c r="E21" s="246"/>
      <c r="F21" s="236"/>
      <c r="G21" s="236"/>
      <c r="H21" s="158">
        <f>F20*C21/1000*D21/1000</f>
        <v>2768.8388</v>
      </c>
      <c r="I21" s="160">
        <f>G20*C21/1000*D21/1000</f>
        <v>3814.6472000000003</v>
      </c>
    </row>
    <row r="22" spans="1:9" ht="18">
      <c r="A22" s="241">
        <v>10</v>
      </c>
      <c r="B22" s="243" t="s">
        <v>138</v>
      </c>
      <c r="C22" s="124">
        <v>2800</v>
      </c>
      <c r="D22" s="125">
        <v>1030</v>
      </c>
      <c r="E22" s="245">
        <v>22</v>
      </c>
      <c r="F22" s="235">
        <v>1459</v>
      </c>
      <c r="G22" s="235">
        <v>1941</v>
      </c>
      <c r="H22" s="161">
        <f>F22*2.884</f>
        <v>4207.755999999999</v>
      </c>
      <c r="I22" s="159">
        <f>G22*C22/1000*D22/1000</f>
        <v>5597.844</v>
      </c>
    </row>
    <row r="23" spans="1:9" ht="18.75" thickBot="1">
      <c r="A23" s="242"/>
      <c r="B23" s="244"/>
      <c r="C23" s="126">
        <v>2440</v>
      </c>
      <c r="D23" s="127">
        <v>910</v>
      </c>
      <c r="E23" s="246"/>
      <c r="F23" s="236"/>
      <c r="G23" s="236"/>
      <c r="H23" s="158">
        <f>F22*C23/1000*D23/1000</f>
        <v>3239.5636</v>
      </c>
      <c r="I23" s="160">
        <f>G22*C23/1000*D23/1000</f>
        <v>4309.7964</v>
      </c>
    </row>
    <row r="24" spans="1:9" ht="18">
      <c r="A24" s="241">
        <v>11</v>
      </c>
      <c r="B24" s="243" t="s">
        <v>139</v>
      </c>
      <c r="C24" s="124">
        <v>2800</v>
      </c>
      <c r="D24" s="125">
        <v>1030</v>
      </c>
      <c r="E24" s="245">
        <v>6</v>
      </c>
      <c r="F24" s="235">
        <v>871</v>
      </c>
      <c r="G24" s="235">
        <v>1318</v>
      </c>
      <c r="H24" s="161">
        <f>F24*2.884</f>
        <v>2511.964</v>
      </c>
      <c r="I24" s="159">
        <f>G24*C24/1000*D24/1000</f>
        <v>3801.112</v>
      </c>
    </row>
    <row r="25" spans="1:9" ht="18.75" thickBot="1">
      <c r="A25" s="242"/>
      <c r="B25" s="244"/>
      <c r="C25" s="126">
        <v>2440</v>
      </c>
      <c r="D25" s="127">
        <v>910</v>
      </c>
      <c r="E25" s="246"/>
      <c r="F25" s="236"/>
      <c r="G25" s="236"/>
      <c r="H25" s="158">
        <f>F24*C25/1000*D25/1000</f>
        <v>1933.9684</v>
      </c>
      <c r="I25" s="160">
        <f>G24*C25/1000*D25/1000</f>
        <v>2926.4872</v>
      </c>
    </row>
    <row r="26" spans="1:9" ht="18">
      <c r="A26" s="241">
        <v>12</v>
      </c>
      <c r="B26" s="243" t="s">
        <v>139</v>
      </c>
      <c r="C26" s="124">
        <v>2800</v>
      </c>
      <c r="D26" s="125">
        <v>1030</v>
      </c>
      <c r="E26" s="245">
        <v>8</v>
      </c>
      <c r="F26" s="235">
        <v>929</v>
      </c>
      <c r="G26" s="235">
        <v>1376</v>
      </c>
      <c r="H26" s="161">
        <f>F26*2.884</f>
        <v>2679.236</v>
      </c>
      <c r="I26" s="159">
        <f>G26*C26/1000*D26/1000</f>
        <v>3968.384</v>
      </c>
    </row>
    <row r="27" spans="1:9" ht="18.75" thickBot="1">
      <c r="A27" s="242"/>
      <c r="B27" s="244"/>
      <c r="C27" s="126">
        <v>2440</v>
      </c>
      <c r="D27" s="127">
        <v>910</v>
      </c>
      <c r="E27" s="246"/>
      <c r="F27" s="236"/>
      <c r="G27" s="236"/>
      <c r="H27" s="158">
        <f>F26*C27/1000*D27/1000</f>
        <v>2062.7516</v>
      </c>
      <c r="I27" s="160">
        <f>G26*C27/1000*D27/1000</f>
        <v>3055.2704</v>
      </c>
    </row>
    <row r="28" spans="1:9" ht="18">
      <c r="A28" s="241">
        <v>13</v>
      </c>
      <c r="B28" s="243" t="s">
        <v>139</v>
      </c>
      <c r="C28" s="124">
        <v>2800</v>
      </c>
      <c r="D28" s="125">
        <v>1030</v>
      </c>
      <c r="E28" s="245">
        <v>10</v>
      </c>
      <c r="F28" s="235">
        <v>1000</v>
      </c>
      <c r="G28" s="235">
        <v>1447</v>
      </c>
      <c r="H28" s="161">
        <f>F28*2.884</f>
        <v>2884</v>
      </c>
      <c r="I28" s="159">
        <f>G28*C28/1000*D28/1000</f>
        <v>4173.148</v>
      </c>
    </row>
    <row r="29" spans="1:9" ht="18.75" thickBot="1">
      <c r="A29" s="242"/>
      <c r="B29" s="244"/>
      <c r="C29" s="126">
        <v>2440</v>
      </c>
      <c r="D29" s="127">
        <v>910</v>
      </c>
      <c r="E29" s="246"/>
      <c r="F29" s="236"/>
      <c r="G29" s="236"/>
      <c r="H29" s="158">
        <f>F28*C29/1000*D29/1000</f>
        <v>2220.4</v>
      </c>
      <c r="I29" s="160">
        <f>G28*C29/1000*D29/1000</f>
        <v>3212.9188</v>
      </c>
    </row>
    <row r="30" spans="1:9" ht="18">
      <c r="A30" s="241">
        <v>14</v>
      </c>
      <c r="B30" s="243" t="s">
        <v>139</v>
      </c>
      <c r="C30" s="124">
        <v>2800</v>
      </c>
      <c r="D30" s="125">
        <v>1030</v>
      </c>
      <c r="E30" s="245">
        <v>16</v>
      </c>
      <c r="F30" s="235">
        <v>1165</v>
      </c>
      <c r="G30" s="235">
        <v>1612</v>
      </c>
      <c r="H30" s="161">
        <v>3500</v>
      </c>
      <c r="I30" s="159">
        <f>G30*C30/1000*D30/1000</f>
        <v>4649.008</v>
      </c>
    </row>
    <row r="31" spans="1:9" ht="18.75" thickBot="1">
      <c r="A31" s="242"/>
      <c r="B31" s="244"/>
      <c r="C31" s="126">
        <v>2440</v>
      </c>
      <c r="D31" s="127">
        <v>910</v>
      </c>
      <c r="E31" s="246"/>
      <c r="F31" s="236"/>
      <c r="G31" s="236"/>
      <c r="H31" s="158">
        <f>F30*C31/1000*D31/1000</f>
        <v>2586.766</v>
      </c>
      <c r="I31" s="160">
        <f>G30*C31/1000*D31/1000</f>
        <v>3579.2848000000004</v>
      </c>
    </row>
    <row r="32" spans="1:9" ht="18">
      <c r="A32" s="241">
        <v>15</v>
      </c>
      <c r="B32" s="243" t="s">
        <v>139</v>
      </c>
      <c r="C32" s="124">
        <v>2800</v>
      </c>
      <c r="D32" s="125">
        <v>1030</v>
      </c>
      <c r="E32" s="245">
        <v>22</v>
      </c>
      <c r="F32" s="235">
        <v>1388</v>
      </c>
      <c r="G32" s="235">
        <v>1835</v>
      </c>
      <c r="H32" s="161">
        <v>4200</v>
      </c>
      <c r="I32" s="159">
        <f>G32*C32/1000*D32/1000</f>
        <v>5292.14</v>
      </c>
    </row>
    <row r="33" spans="1:9" ht="18.75" thickBot="1">
      <c r="A33" s="242"/>
      <c r="B33" s="244"/>
      <c r="C33" s="126">
        <v>2440</v>
      </c>
      <c r="D33" s="127">
        <v>910</v>
      </c>
      <c r="E33" s="246"/>
      <c r="F33" s="236"/>
      <c r="G33" s="236"/>
      <c r="H33" s="158">
        <f>F32*C33/1000*D33/1000</f>
        <v>3081.9152</v>
      </c>
      <c r="I33" s="160">
        <f>G32*C33/1000*D33/1000</f>
        <v>4074.4339999999997</v>
      </c>
    </row>
    <row r="34" spans="1:9" ht="18">
      <c r="A34" s="241">
        <v>16</v>
      </c>
      <c r="B34" s="243" t="s">
        <v>140</v>
      </c>
      <c r="C34" s="124">
        <v>2800</v>
      </c>
      <c r="D34" s="125">
        <v>1030</v>
      </c>
      <c r="E34" s="245">
        <v>6</v>
      </c>
      <c r="F34" s="235">
        <v>953</v>
      </c>
      <c r="G34" s="235">
        <v>1541</v>
      </c>
      <c r="H34" s="161">
        <f>F34*2.884</f>
        <v>2748.4519999999998</v>
      </c>
      <c r="I34" s="159">
        <f>G34*C34/1000*D34/1000</f>
        <v>4444.244</v>
      </c>
    </row>
    <row r="35" spans="1:9" ht="18.75" thickBot="1">
      <c r="A35" s="242"/>
      <c r="B35" s="244"/>
      <c r="C35" s="126">
        <v>2440</v>
      </c>
      <c r="D35" s="127">
        <v>910</v>
      </c>
      <c r="E35" s="246"/>
      <c r="F35" s="236"/>
      <c r="G35" s="236"/>
      <c r="H35" s="158">
        <f>F34*C35/1000*D35/1000</f>
        <v>2116.0412</v>
      </c>
      <c r="I35" s="160">
        <f>G34*C35/1000*D35/1000</f>
        <v>3421.6364</v>
      </c>
    </row>
    <row r="36" spans="1:9" ht="18">
      <c r="A36" s="241">
        <v>17</v>
      </c>
      <c r="B36" s="243" t="s">
        <v>140</v>
      </c>
      <c r="C36" s="124">
        <v>2800</v>
      </c>
      <c r="D36" s="125">
        <v>1030</v>
      </c>
      <c r="E36" s="245">
        <v>8</v>
      </c>
      <c r="F36" s="235">
        <v>1024</v>
      </c>
      <c r="G36" s="235">
        <v>1600</v>
      </c>
      <c r="H36" s="161">
        <f>F36*2.884</f>
        <v>2953.216</v>
      </c>
      <c r="I36" s="159">
        <f>G36*C36/1000*D36/1000</f>
        <v>4614.4</v>
      </c>
    </row>
    <row r="37" spans="1:9" ht="18.75" thickBot="1">
      <c r="A37" s="242"/>
      <c r="B37" s="244"/>
      <c r="C37" s="126">
        <v>2440</v>
      </c>
      <c r="D37" s="127">
        <v>910</v>
      </c>
      <c r="E37" s="246"/>
      <c r="F37" s="236"/>
      <c r="G37" s="236"/>
      <c r="H37" s="158">
        <f>F36*C37/1000*D37/1000</f>
        <v>2273.6896</v>
      </c>
      <c r="I37" s="160">
        <f>G36*C37/1000*D37/1000</f>
        <v>3552.64</v>
      </c>
    </row>
    <row r="38" spans="1:9" ht="18">
      <c r="A38" s="241">
        <v>18</v>
      </c>
      <c r="B38" s="243" t="s">
        <v>140</v>
      </c>
      <c r="C38" s="124">
        <v>2800</v>
      </c>
      <c r="D38" s="125">
        <v>1030</v>
      </c>
      <c r="E38" s="245">
        <v>10</v>
      </c>
      <c r="F38" s="235">
        <v>1094</v>
      </c>
      <c r="G38" s="235">
        <v>1671</v>
      </c>
      <c r="H38" s="161">
        <f>F38*2.884</f>
        <v>3155.096</v>
      </c>
      <c r="I38" s="159">
        <f>G38*C38/1000*D38/1000</f>
        <v>4819.164</v>
      </c>
    </row>
    <row r="39" spans="1:9" ht="18.75" thickBot="1">
      <c r="A39" s="242"/>
      <c r="B39" s="244"/>
      <c r="C39" s="126">
        <v>2440</v>
      </c>
      <c r="D39" s="127">
        <v>910</v>
      </c>
      <c r="E39" s="246"/>
      <c r="F39" s="236"/>
      <c r="G39" s="236"/>
      <c r="H39" s="158">
        <f>F38*C39/1000*D39/1000</f>
        <v>2429.1176</v>
      </c>
      <c r="I39" s="160">
        <f>G38*C39/1000*D39/1000</f>
        <v>3710.2884</v>
      </c>
    </row>
    <row r="40" spans="1:9" ht="18">
      <c r="A40" s="241">
        <v>19</v>
      </c>
      <c r="B40" s="243" t="s">
        <v>140</v>
      </c>
      <c r="C40" s="124">
        <v>2800</v>
      </c>
      <c r="D40" s="125">
        <v>1030</v>
      </c>
      <c r="E40" s="245">
        <v>16</v>
      </c>
      <c r="F40" s="235">
        <v>1259</v>
      </c>
      <c r="G40" s="235">
        <v>1918</v>
      </c>
      <c r="H40" s="161">
        <f>F40*2.884</f>
        <v>3630.9559999999997</v>
      </c>
      <c r="I40" s="159">
        <f>G40*C40/1000*D40/1000</f>
        <v>5531.512</v>
      </c>
    </row>
    <row r="41" spans="1:9" ht="18.75" thickBot="1">
      <c r="A41" s="242"/>
      <c r="B41" s="244"/>
      <c r="C41" s="126">
        <v>2440</v>
      </c>
      <c r="D41" s="127">
        <v>910</v>
      </c>
      <c r="E41" s="246"/>
      <c r="F41" s="236"/>
      <c r="G41" s="236"/>
      <c r="H41" s="158">
        <f>F40*C41/1000*D41/1000</f>
        <v>2795.4836</v>
      </c>
      <c r="I41" s="160">
        <f>G40*C41/1000*D41/1000</f>
        <v>4258.7272</v>
      </c>
    </row>
    <row r="42" spans="1:9" ht="18">
      <c r="A42" s="241">
        <v>20</v>
      </c>
      <c r="B42" s="243" t="s">
        <v>140</v>
      </c>
      <c r="C42" s="124">
        <v>2800</v>
      </c>
      <c r="D42" s="125">
        <v>1030</v>
      </c>
      <c r="E42" s="245">
        <v>22</v>
      </c>
      <c r="F42" s="235">
        <v>1518</v>
      </c>
      <c r="G42" s="235">
        <v>2059</v>
      </c>
      <c r="H42" s="161">
        <f>F42*2.884</f>
        <v>4377.912</v>
      </c>
      <c r="I42" s="159">
        <f>G42*C42/1000*D42/1000</f>
        <v>5938.156</v>
      </c>
    </row>
    <row r="43" spans="1:9" ht="18.75" thickBot="1">
      <c r="A43" s="242"/>
      <c r="B43" s="244"/>
      <c r="C43" s="126">
        <v>2440</v>
      </c>
      <c r="D43" s="127">
        <v>910</v>
      </c>
      <c r="E43" s="246"/>
      <c r="F43" s="236"/>
      <c r="G43" s="236"/>
      <c r="H43" s="158">
        <f>F42*C43/1000*D43/1000</f>
        <v>3370.5672000000004</v>
      </c>
      <c r="I43" s="160">
        <f>G42*C43/1000*D43/1000</f>
        <v>4571.803599999999</v>
      </c>
    </row>
    <row r="45" ht="20.25">
      <c r="B45" s="128" t="s">
        <v>149</v>
      </c>
    </row>
  </sheetData>
  <sheetProtection/>
  <mergeCells count="107">
    <mergeCell ref="A42:A43"/>
    <mergeCell ref="B42:B43"/>
    <mergeCell ref="E42:E43"/>
    <mergeCell ref="F42:F43"/>
    <mergeCell ref="G42:G43"/>
    <mergeCell ref="A38:A39"/>
    <mergeCell ref="B38:B39"/>
    <mergeCell ref="E38:E39"/>
    <mergeCell ref="F38:F39"/>
    <mergeCell ref="G38:G39"/>
    <mergeCell ref="A40:A41"/>
    <mergeCell ref="B40:B41"/>
    <mergeCell ref="E40:E41"/>
    <mergeCell ref="F40:F41"/>
    <mergeCell ref="G40:G41"/>
    <mergeCell ref="A34:A35"/>
    <mergeCell ref="B34:B35"/>
    <mergeCell ref="E34:E35"/>
    <mergeCell ref="F34:F35"/>
    <mergeCell ref="G34:G35"/>
    <mergeCell ref="A36:A37"/>
    <mergeCell ref="B36:B37"/>
    <mergeCell ref="E36:E37"/>
    <mergeCell ref="F36:F37"/>
    <mergeCell ref="G36:G37"/>
    <mergeCell ref="A30:A31"/>
    <mergeCell ref="B30:B31"/>
    <mergeCell ref="E30:E31"/>
    <mergeCell ref="F30:F31"/>
    <mergeCell ref="G30:G31"/>
    <mergeCell ref="A32:A33"/>
    <mergeCell ref="B32:B33"/>
    <mergeCell ref="E32:E33"/>
    <mergeCell ref="F32:F33"/>
    <mergeCell ref="G32:G33"/>
    <mergeCell ref="A26:A27"/>
    <mergeCell ref="B26:B27"/>
    <mergeCell ref="E26:E27"/>
    <mergeCell ref="F26:F27"/>
    <mergeCell ref="G26:G27"/>
    <mergeCell ref="A28:A29"/>
    <mergeCell ref="B28:B29"/>
    <mergeCell ref="E28:E29"/>
    <mergeCell ref="F28:F29"/>
    <mergeCell ref="G28:G29"/>
    <mergeCell ref="A22:A23"/>
    <mergeCell ref="B22:B23"/>
    <mergeCell ref="E22:E23"/>
    <mergeCell ref="F22:F23"/>
    <mergeCell ref="G22:G23"/>
    <mergeCell ref="A24:A25"/>
    <mergeCell ref="B24:B25"/>
    <mergeCell ref="E24:E25"/>
    <mergeCell ref="F24:F25"/>
    <mergeCell ref="G24:G25"/>
    <mergeCell ref="A18:A19"/>
    <mergeCell ref="B18:B19"/>
    <mergeCell ref="E18:E19"/>
    <mergeCell ref="F18:F19"/>
    <mergeCell ref="G18:G19"/>
    <mergeCell ref="A20:A21"/>
    <mergeCell ref="B20:B21"/>
    <mergeCell ref="E20:E21"/>
    <mergeCell ref="F20:F21"/>
    <mergeCell ref="G20:G21"/>
    <mergeCell ref="A14:A15"/>
    <mergeCell ref="B14:B15"/>
    <mergeCell ref="E14:E15"/>
    <mergeCell ref="F14:F15"/>
    <mergeCell ref="G14:G15"/>
    <mergeCell ref="A16:A17"/>
    <mergeCell ref="B16:B17"/>
    <mergeCell ref="E16:E17"/>
    <mergeCell ref="F16:F17"/>
    <mergeCell ref="G16:G17"/>
    <mergeCell ref="A10:A11"/>
    <mergeCell ref="B10:B11"/>
    <mergeCell ref="E10:E11"/>
    <mergeCell ref="F10:F11"/>
    <mergeCell ref="G10:G11"/>
    <mergeCell ref="A12:A13"/>
    <mergeCell ref="B12:B13"/>
    <mergeCell ref="E12:E13"/>
    <mergeCell ref="F12:F13"/>
    <mergeCell ref="G12:G13"/>
    <mergeCell ref="A6:A7"/>
    <mergeCell ref="B6:B7"/>
    <mergeCell ref="E6:E7"/>
    <mergeCell ref="F6:F7"/>
    <mergeCell ref="G6:G7"/>
    <mergeCell ref="A8:A9"/>
    <mergeCell ref="B8:B9"/>
    <mergeCell ref="E8:E9"/>
    <mergeCell ref="F8:F9"/>
    <mergeCell ref="G8:G9"/>
    <mergeCell ref="I2:I3"/>
    <mergeCell ref="A4:A5"/>
    <mergeCell ref="B4:B5"/>
    <mergeCell ref="E4:E5"/>
    <mergeCell ref="F4:F5"/>
    <mergeCell ref="H2:H3"/>
    <mergeCell ref="G4:G5"/>
    <mergeCell ref="A2:A3"/>
    <mergeCell ref="B2:B3"/>
    <mergeCell ref="C2:E2"/>
    <mergeCell ref="F2:F3"/>
    <mergeCell ref="G2:G3"/>
  </mergeCells>
  <printOptions/>
  <pageMargins left="0.75" right="0.75" top="1" bottom="1" header="0.5" footer="0.5"/>
  <pageSetup horizontalDpi="200" verticalDpi="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view="pageBreakPreview" zoomScaleSheetLayoutView="100" zoomScalePageLayoutView="0" workbookViewId="0" topLeftCell="A1">
      <selection activeCell="K10" sqref="K10"/>
    </sheetView>
  </sheetViews>
  <sheetFormatPr defaultColWidth="9.140625" defaultRowHeight="12.75"/>
  <cols>
    <col min="1" max="1" width="3.7109375" style="0" customWidth="1"/>
    <col min="2" max="2" width="26.8515625" style="0" customWidth="1"/>
    <col min="3" max="3" width="12.57421875" style="0" customWidth="1"/>
    <col min="8" max="8" width="12.00390625" style="0" customWidth="1"/>
    <col min="15" max="15" width="16.28125" style="0" customWidth="1"/>
  </cols>
  <sheetData>
    <row r="1" spans="2:5" ht="16.5" thickBot="1">
      <c r="B1" s="49" t="s">
        <v>112</v>
      </c>
      <c r="C1" s="49"/>
      <c r="D1" s="49"/>
      <c r="E1" s="24"/>
    </row>
    <row r="2" spans="1:8" ht="25.5" customHeight="1" thickBot="1">
      <c r="A2" s="50">
        <v>1</v>
      </c>
      <c r="B2" s="52" t="s">
        <v>113</v>
      </c>
      <c r="C2" s="55"/>
      <c r="D2" s="163" t="s">
        <v>114</v>
      </c>
      <c r="E2" s="56"/>
      <c r="F2" s="56"/>
      <c r="G2" s="56"/>
      <c r="H2" s="57"/>
    </row>
    <row r="3" spans="1:8" ht="25.5" customHeight="1">
      <c r="A3" s="53">
        <v>1</v>
      </c>
      <c r="B3" s="249" t="s">
        <v>115</v>
      </c>
      <c r="C3" s="250"/>
      <c r="D3" s="155" t="s">
        <v>116</v>
      </c>
      <c r="E3" s="135"/>
      <c r="F3" s="135"/>
      <c r="G3" s="135"/>
      <c r="H3" s="136"/>
    </row>
    <row r="4" spans="1:8" ht="25.5" customHeight="1">
      <c r="A4" s="53">
        <v>2</v>
      </c>
      <c r="B4" s="251" t="s">
        <v>117</v>
      </c>
      <c r="C4" s="252"/>
      <c r="D4" s="154" t="s">
        <v>118</v>
      </c>
      <c r="E4" s="135"/>
      <c r="F4" s="135"/>
      <c r="G4" s="135"/>
      <c r="H4" s="136"/>
    </row>
    <row r="5" spans="1:8" ht="25.5" customHeight="1">
      <c r="A5" s="53">
        <v>3</v>
      </c>
      <c r="B5" s="251" t="s">
        <v>119</v>
      </c>
      <c r="C5" s="252"/>
      <c r="D5" s="154" t="s">
        <v>120</v>
      </c>
      <c r="E5" s="135"/>
      <c r="F5" s="135"/>
      <c r="G5" s="135"/>
      <c r="H5" s="136"/>
    </row>
    <row r="6" spans="1:8" ht="25.5" customHeight="1" thickBot="1">
      <c r="A6" s="54">
        <v>4</v>
      </c>
      <c r="B6" s="137" t="s">
        <v>121</v>
      </c>
      <c r="C6" s="151"/>
      <c r="D6" s="156" t="s">
        <v>168</v>
      </c>
      <c r="E6" s="138"/>
      <c r="F6" s="138"/>
      <c r="G6" s="138"/>
      <c r="H6" s="139"/>
    </row>
    <row r="7" spans="1:12" ht="25.5" customHeight="1" thickBot="1">
      <c r="A7" s="54">
        <v>5</v>
      </c>
      <c r="B7" s="137" t="s">
        <v>121</v>
      </c>
      <c r="C7" s="151"/>
      <c r="D7" s="156" t="s">
        <v>169</v>
      </c>
      <c r="E7" s="138"/>
      <c r="F7" s="138"/>
      <c r="G7" s="138"/>
      <c r="H7" s="139"/>
      <c r="L7" s="181"/>
    </row>
    <row r="8" spans="1:8" ht="25.5" customHeight="1" thickBot="1">
      <c r="A8" s="54">
        <v>6</v>
      </c>
      <c r="B8" s="137" t="s">
        <v>121</v>
      </c>
      <c r="C8" s="151"/>
      <c r="D8" s="156" t="s">
        <v>170</v>
      </c>
      <c r="E8" s="138"/>
      <c r="F8" s="138"/>
      <c r="G8" s="138"/>
      <c r="H8" s="139"/>
    </row>
    <row r="9" spans="1:8" ht="10.5" customHeight="1" thickBot="1">
      <c r="A9" s="51"/>
      <c r="B9" s="140"/>
      <c r="C9" s="141"/>
      <c r="D9" s="142"/>
      <c r="E9" s="143"/>
      <c r="F9" s="143"/>
      <c r="G9" s="143"/>
      <c r="H9" s="144"/>
    </row>
    <row r="10" spans="1:8" ht="24" customHeight="1">
      <c r="A10" s="59">
        <v>1</v>
      </c>
      <c r="B10" s="145" t="s">
        <v>122</v>
      </c>
      <c r="C10" s="146"/>
      <c r="D10" s="153" t="s">
        <v>123</v>
      </c>
      <c r="E10" s="147"/>
      <c r="F10" s="147"/>
      <c r="G10" s="147"/>
      <c r="H10" s="146"/>
    </row>
    <row r="11" spans="1:8" ht="24" customHeight="1">
      <c r="A11" s="60">
        <v>2</v>
      </c>
      <c r="B11" s="148" t="s">
        <v>124</v>
      </c>
      <c r="C11" s="136"/>
      <c r="D11" s="154" t="s">
        <v>146</v>
      </c>
      <c r="E11" s="135"/>
      <c r="F11" s="135"/>
      <c r="G11" s="135"/>
      <c r="H11" s="136"/>
    </row>
    <row r="12" spans="1:8" ht="24" customHeight="1">
      <c r="A12" s="60">
        <v>3</v>
      </c>
      <c r="B12" s="149" t="s">
        <v>125</v>
      </c>
      <c r="C12" s="136"/>
      <c r="D12" s="154" t="s">
        <v>126</v>
      </c>
      <c r="E12" s="135"/>
      <c r="F12" s="135"/>
      <c r="G12" s="135"/>
      <c r="H12" s="136"/>
    </row>
    <row r="13" spans="1:8" ht="24" customHeight="1">
      <c r="A13" s="60">
        <v>4</v>
      </c>
      <c r="B13" s="148" t="s">
        <v>127</v>
      </c>
      <c r="C13" s="136"/>
      <c r="D13" s="154" t="s">
        <v>128</v>
      </c>
      <c r="E13" s="135"/>
      <c r="F13" s="135"/>
      <c r="G13" s="135"/>
      <c r="H13" s="136"/>
    </row>
    <row r="14" spans="1:8" ht="24" customHeight="1">
      <c r="A14" s="60">
        <v>5</v>
      </c>
      <c r="B14" s="148" t="s">
        <v>129</v>
      </c>
      <c r="C14" s="136"/>
      <c r="D14" s="155" t="s">
        <v>130</v>
      </c>
      <c r="E14" s="135"/>
      <c r="F14" s="135"/>
      <c r="G14" s="135"/>
      <c r="H14" s="136"/>
    </row>
    <row r="15" spans="1:8" ht="24" customHeight="1">
      <c r="A15" s="61">
        <v>6</v>
      </c>
      <c r="B15" s="148" t="s">
        <v>131</v>
      </c>
      <c r="C15" s="136"/>
      <c r="D15" s="154"/>
      <c r="E15" s="135"/>
      <c r="F15" s="135"/>
      <c r="G15" s="135"/>
      <c r="H15" s="136"/>
    </row>
    <row r="16" spans="1:8" ht="24" customHeight="1" thickBot="1">
      <c r="A16" s="58"/>
      <c r="B16" s="150" t="s">
        <v>132</v>
      </c>
      <c r="C16" s="139"/>
      <c r="D16" s="156" t="s">
        <v>147</v>
      </c>
      <c r="E16" s="138"/>
      <c r="F16" s="138"/>
      <c r="G16" s="138"/>
      <c r="H16" s="139"/>
    </row>
    <row r="17" spans="1:8" ht="19.5" customHeight="1">
      <c r="A17" s="48"/>
      <c r="B17" s="248" t="s">
        <v>178</v>
      </c>
      <c r="C17" s="248"/>
      <c r="D17" s="248"/>
      <c r="E17" s="248"/>
      <c r="F17" s="248"/>
      <c r="G17" s="248"/>
      <c r="H17" s="248"/>
    </row>
    <row r="18" spans="1:8" ht="18.75">
      <c r="A18" s="253" t="s">
        <v>171</v>
      </c>
      <c r="B18" s="253"/>
      <c r="C18" s="253"/>
      <c r="D18" s="253"/>
      <c r="E18" s="253"/>
      <c r="F18" s="253"/>
      <c r="G18" s="253"/>
      <c r="H18" s="253"/>
    </row>
    <row r="19" spans="1:8" ht="14.25" customHeight="1">
      <c r="A19" s="41"/>
      <c r="B19" s="247" t="s">
        <v>183</v>
      </c>
      <c r="C19" s="247"/>
      <c r="D19" s="247"/>
      <c r="E19" s="247"/>
      <c r="F19" s="247"/>
      <c r="G19" s="247"/>
      <c r="H19" s="247"/>
    </row>
    <row r="20" spans="1:7" ht="24.75" customHeight="1" thickBot="1">
      <c r="A20" s="41"/>
      <c r="B20" s="41" t="s">
        <v>172</v>
      </c>
      <c r="C20" s="41"/>
      <c r="D20" s="152" t="s">
        <v>168</v>
      </c>
      <c r="E20" s="41"/>
      <c r="F20" s="41"/>
      <c r="G20" s="24"/>
    </row>
    <row r="21" spans="1:7" ht="24.75" customHeight="1" thickBot="1">
      <c r="A21" s="41"/>
      <c r="B21" s="41" t="s">
        <v>173</v>
      </c>
      <c r="C21" s="41"/>
      <c r="D21" s="152" t="s">
        <v>169</v>
      </c>
      <c r="E21" s="138"/>
      <c r="F21" s="138"/>
      <c r="G21" s="24"/>
    </row>
    <row r="22" spans="2:8" ht="26.25" customHeight="1">
      <c r="B22" s="247" t="s">
        <v>182</v>
      </c>
      <c r="C22" s="247"/>
      <c r="D22" s="247"/>
      <c r="E22" s="247"/>
      <c r="F22" s="247"/>
      <c r="G22" s="247"/>
      <c r="H22" s="247"/>
    </row>
    <row r="23" spans="2:7" ht="21.75" customHeight="1" thickBot="1">
      <c r="B23" s="41" t="s">
        <v>174</v>
      </c>
      <c r="C23" s="41"/>
      <c r="D23" s="152" t="s">
        <v>168</v>
      </c>
      <c r="E23" s="41"/>
      <c r="F23" s="41"/>
      <c r="G23" s="24"/>
    </row>
    <row r="24" spans="2:7" ht="21.75" customHeight="1" thickBot="1">
      <c r="B24" s="41" t="s">
        <v>175</v>
      </c>
      <c r="C24" s="41"/>
      <c r="D24" s="152" t="s">
        <v>169</v>
      </c>
      <c r="E24" s="138"/>
      <c r="F24" s="138"/>
      <c r="G24" s="24"/>
    </row>
    <row r="25" spans="2:8" ht="26.25" customHeight="1">
      <c r="B25" s="247" t="s">
        <v>181</v>
      </c>
      <c r="C25" s="247"/>
      <c r="D25" s="247"/>
      <c r="E25" s="247"/>
      <c r="F25" s="247"/>
      <c r="G25" s="247"/>
      <c r="H25" s="247"/>
    </row>
    <row r="26" spans="2:7" ht="26.25" customHeight="1" thickBot="1">
      <c r="B26" s="41" t="s">
        <v>176</v>
      </c>
      <c r="C26" s="41"/>
      <c r="D26" s="152" t="s">
        <v>168</v>
      </c>
      <c r="E26" s="41"/>
      <c r="F26" s="41"/>
      <c r="G26" s="24"/>
    </row>
    <row r="27" spans="2:7" ht="26.25" customHeight="1" thickBot="1">
      <c r="B27" s="41" t="s">
        <v>177</v>
      </c>
      <c r="C27" s="41"/>
      <c r="D27" s="152" t="s">
        <v>169</v>
      </c>
      <c r="E27" s="138"/>
      <c r="F27" s="138"/>
      <c r="G27" s="24"/>
    </row>
    <row r="28" spans="2:8" ht="14.25">
      <c r="B28" s="247" t="s">
        <v>180</v>
      </c>
      <c r="C28" s="247"/>
      <c r="D28" s="247"/>
      <c r="E28" s="247"/>
      <c r="F28" s="247"/>
      <c r="G28" s="247"/>
      <c r="H28" s="247"/>
    </row>
    <row r="29" spans="2:8" ht="23.25" customHeight="1" thickBot="1">
      <c r="B29" s="41" t="s">
        <v>179</v>
      </c>
      <c r="C29" s="41"/>
      <c r="D29" s="156" t="s">
        <v>170</v>
      </c>
      <c r="E29" s="138"/>
      <c r="F29" s="138"/>
      <c r="G29" s="138"/>
      <c r="H29" s="139"/>
    </row>
  </sheetData>
  <sheetProtection/>
  <mergeCells count="9">
    <mergeCell ref="B25:H25"/>
    <mergeCell ref="B17:H17"/>
    <mergeCell ref="B28:H28"/>
    <mergeCell ref="B3:C3"/>
    <mergeCell ref="B4:C4"/>
    <mergeCell ref="B5:C5"/>
    <mergeCell ref="A18:H18"/>
    <mergeCell ref="B19:H19"/>
    <mergeCell ref="B22:H22"/>
  </mergeCells>
  <printOptions/>
  <pageMargins left="0.7480314960629921" right="0.7480314960629921" top="0.984251968503937" bottom="0.984251968503937" header="0.5118110236220472" footer="0.5118110236220472"/>
  <pageSetup horizontalDpi="200" verticalDpi="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2021-01-19T08:13:29Z</cp:lastPrinted>
  <dcterms:created xsi:type="dcterms:W3CDTF">1996-10-08T23:32:33Z</dcterms:created>
  <dcterms:modified xsi:type="dcterms:W3CDTF">2021-01-19T13:57:58Z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